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a_delovni_zvezek" defaultThemeVersion="124226"/>
  <mc:AlternateContent xmlns:mc="http://schemas.openxmlformats.org/markup-compatibility/2006">
    <mc:Choice Requires="x15">
      <x15ac:absPath xmlns:x15ac="http://schemas.microsoft.com/office/spreadsheetml/2010/11/ac" url="H:\JAVNA NAROČILA\IZGRADNJA ČRPALIŠČA ČRETA\"/>
    </mc:Choice>
  </mc:AlternateContent>
  <xr:revisionPtr revIDLastSave="0" documentId="8_{3FADF7E7-EF48-4750-8946-DFA2A32E3A1B}" xr6:coauthVersionLast="45" xr6:coauthVersionMax="45" xr10:uidLastSave="{00000000-0000-0000-0000-000000000000}"/>
  <bookViews>
    <workbookView xWindow="30315" yWindow="-45" windowWidth="18900" windowHeight="11055" tabRatio="890" xr2:uid="{00000000-000D-0000-FFFF-FFFF00000000}"/>
  </bookViews>
  <sheets>
    <sheet name="REKAPITULACIJA" sheetId="3" r:id="rId1"/>
    <sheet name="1.1 PREDRAČUN_HP_G" sheetId="6" r:id="rId2"/>
    <sheet name="2.1 PREDRAČUN EL. INŠTLACIJE" sheetId="5" r:id="rId3"/>
    <sheet name="2.2 PREDRAČUN NN PRIKKLJUČEK" sheetId="4" r:id="rId4"/>
  </sheets>
  <definedNames>
    <definedName name="_xlnm.Print_Area" localSheetId="1">'1.1 PREDRAČUN_HP_G'!$B$1:$I$391</definedName>
    <definedName name="_xlnm.Print_Area" localSheetId="2">'2.1 PREDRAČUN EL. INŠTLACIJE'!$B$1:$I$351</definedName>
    <definedName name="_xlnm.Print_Area" localSheetId="3">'2.2 PREDRAČUN NN PRIKKLJUČEK'!$B$1:$I$141</definedName>
    <definedName name="_xlnm.Print_Area" localSheetId="0">REKAPITULACIJA!$B$1:$H$24</definedName>
    <definedName name="_xlnm.Print_Titles" localSheetId="1">'1.1 PREDRAČUN_HP_G'!$10:$10</definedName>
    <definedName name="_xlnm.Print_Titles" localSheetId="2">'2.1 PREDRAČUN EL. INŠTLACIJE'!$11:$11</definedName>
    <definedName name="_xlnm.Print_Titles" localSheetId="3">'2.2 PREDRAČUN NN PRIKKLJUČEK'!$11:$11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25" i="6" l="1"/>
  <c r="BI133" i="5" l="1"/>
  <c r="BH133" i="5"/>
  <c r="BC133" i="5"/>
  <c r="BD133" i="5" s="1"/>
  <c r="BB133" i="5"/>
  <c r="BL165" i="5"/>
  <c r="BK165" i="5"/>
  <c r="BI165" i="5"/>
  <c r="BH165" i="5"/>
  <c r="BD165" i="5"/>
  <c r="BC165" i="5"/>
  <c r="BB165" i="5"/>
  <c r="BI164" i="5"/>
  <c r="BH164" i="5"/>
  <c r="BC164" i="5"/>
  <c r="BD164" i="5" s="1"/>
  <c r="BL164" i="5" s="1"/>
  <c r="BB164" i="5"/>
  <c r="BK164" i="5" s="1"/>
  <c r="BK133" i="5" l="1"/>
  <c r="BL133" i="5"/>
  <c r="BL278" i="6"/>
  <c r="BK278" i="6"/>
  <c r="BI278" i="6"/>
  <c r="BH278" i="6"/>
  <c r="BD278" i="6"/>
  <c r="BC278" i="6"/>
  <c r="BB278" i="6"/>
  <c r="H278" i="6"/>
  <c r="BL277" i="6"/>
  <c r="BK277" i="6"/>
  <c r="BI277" i="6"/>
  <c r="BH277" i="6"/>
  <c r="BD277" i="6"/>
  <c r="BC277" i="6"/>
  <c r="BB277" i="6"/>
  <c r="H277" i="6"/>
  <c r="BL276" i="6"/>
  <c r="BK276" i="6"/>
  <c r="BI276" i="6"/>
  <c r="BH276" i="6"/>
  <c r="BD276" i="6"/>
  <c r="BC276" i="6"/>
  <c r="BB276" i="6"/>
  <c r="H276" i="6"/>
  <c r="BL275" i="6"/>
  <c r="BK275" i="6"/>
  <c r="BI275" i="6"/>
  <c r="BH275" i="6"/>
  <c r="BD275" i="6"/>
  <c r="BC275" i="6"/>
  <c r="BB275" i="6"/>
  <c r="H275" i="6"/>
  <c r="BL274" i="6"/>
  <c r="BK274" i="6"/>
  <c r="BI274" i="6"/>
  <c r="BH274" i="6"/>
  <c r="BD274" i="6"/>
  <c r="BC274" i="6"/>
  <c r="BB274" i="6"/>
  <c r="H274" i="6"/>
  <c r="BL273" i="6"/>
  <c r="BK273" i="6"/>
  <c r="BI273" i="6"/>
  <c r="BH273" i="6"/>
  <c r="BD273" i="6"/>
  <c r="BC273" i="6"/>
  <c r="BB273" i="6"/>
  <c r="H273" i="6"/>
  <c r="BL272" i="6"/>
  <c r="BK272" i="6"/>
  <c r="BI272" i="6"/>
  <c r="BH272" i="6"/>
  <c r="BD272" i="6"/>
  <c r="BC272" i="6"/>
  <c r="BB272" i="6"/>
  <c r="H272" i="6"/>
  <c r="BL271" i="6"/>
  <c r="BK271" i="6"/>
  <c r="BI271" i="6"/>
  <c r="BH271" i="6"/>
  <c r="BD271" i="6"/>
  <c r="BC271" i="6"/>
  <c r="BB271" i="6"/>
  <c r="H271" i="6"/>
  <c r="H270" i="6"/>
  <c r="BL323" i="6"/>
  <c r="BK323" i="6"/>
  <c r="BI323" i="6"/>
  <c r="BH323" i="6"/>
  <c r="BD323" i="6"/>
  <c r="BC323" i="6"/>
  <c r="BB323" i="6"/>
  <c r="H323" i="6"/>
  <c r="BL319" i="6"/>
  <c r="BK319" i="6"/>
  <c r="BI319" i="6"/>
  <c r="BH319" i="6"/>
  <c r="BD319" i="6"/>
  <c r="BC319" i="6"/>
  <c r="BB319" i="6"/>
  <c r="H319" i="6"/>
  <c r="BL311" i="6"/>
  <c r="BK311" i="6"/>
  <c r="BI311" i="6"/>
  <c r="BH311" i="6"/>
  <c r="BD311" i="6"/>
  <c r="BC311" i="6"/>
  <c r="BB311" i="6"/>
  <c r="H311" i="6"/>
  <c r="BL310" i="6"/>
  <c r="BK310" i="6"/>
  <c r="BI310" i="6"/>
  <c r="BH310" i="6"/>
  <c r="BD310" i="6"/>
  <c r="BC310" i="6"/>
  <c r="BB310" i="6"/>
  <c r="H310" i="6"/>
  <c r="BL309" i="6"/>
  <c r="BK309" i="6"/>
  <c r="BI309" i="6"/>
  <c r="BH309" i="6"/>
  <c r="BD309" i="6"/>
  <c r="BC309" i="6"/>
  <c r="BB309" i="6"/>
  <c r="H309" i="6"/>
  <c r="BL308" i="6"/>
  <c r="BK308" i="6"/>
  <c r="BI308" i="6"/>
  <c r="BH308" i="6"/>
  <c r="BD308" i="6"/>
  <c r="BC308" i="6"/>
  <c r="BB308" i="6"/>
  <c r="H308" i="6"/>
  <c r="BL307" i="6"/>
  <c r="BK307" i="6"/>
  <c r="BI307" i="6"/>
  <c r="BH307" i="6"/>
  <c r="BD307" i="6"/>
  <c r="BC307" i="6"/>
  <c r="BB307" i="6"/>
  <c r="H307" i="6"/>
  <c r="BL306" i="6"/>
  <c r="BK306" i="6"/>
  <c r="BI306" i="6"/>
  <c r="BH306" i="6"/>
  <c r="BD306" i="6"/>
  <c r="BC306" i="6"/>
  <c r="BB306" i="6"/>
  <c r="H306" i="6"/>
  <c r="H291" i="6"/>
  <c r="BB291" i="6"/>
  <c r="BC291" i="6"/>
  <c r="BD291" i="6"/>
  <c r="BH291" i="6"/>
  <c r="BI291" i="6"/>
  <c r="BK291" i="6"/>
  <c r="BL291" i="6"/>
  <c r="H292" i="6"/>
  <c r="BB292" i="6"/>
  <c r="BC292" i="6"/>
  <c r="BD292" i="6"/>
  <c r="BH292" i="6"/>
  <c r="BI292" i="6"/>
  <c r="BK292" i="6"/>
  <c r="BL292" i="6"/>
  <c r="H293" i="6"/>
  <c r="BB293" i="6"/>
  <c r="BC293" i="6"/>
  <c r="BD293" i="6"/>
  <c r="BH293" i="6"/>
  <c r="BI293" i="6"/>
  <c r="BK293" i="6"/>
  <c r="BL293" i="6"/>
  <c r="H294" i="6"/>
  <c r="BB294" i="6"/>
  <c r="BC294" i="6"/>
  <c r="BD294" i="6"/>
  <c r="BH294" i="6"/>
  <c r="BI294" i="6"/>
  <c r="BK294" i="6"/>
  <c r="BL294" i="6"/>
  <c r="H295" i="6"/>
  <c r="BB295" i="6"/>
  <c r="BC295" i="6"/>
  <c r="BD295" i="6"/>
  <c r="BH295" i="6"/>
  <c r="BI295" i="6"/>
  <c r="BK295" i="6"/>
  <c r="BL295" i="6"/>
  <c r="H296" i="6"/>
  <c r="BB296" i="6"/>
  <c r="BC296" i="6"/>
  <c r="BD296" i="6"/>
  <c r="BH296" i="6"/>
  <c r="BI296" i="6"/>
  <c r="BK296" i="6"/>
  <c r="BL296" i="6"/>
  <c r="H297" i="6"/>
  <c r="BB297" i="6"/>
  <c r="BC297" i="6"/>
  <c r="BD297" i="6"/>
  <c r="BH297" i="6"/>
  <c r="BI297" i="6"/>
  <c r="BK297" i="6"/>
  <c r="BL297" i="6"/>
  <c r="H298" i="6"/>
  <c r="BB298" i="6"/>
  <c r="BC298" i="6"/>
  <c r="BD298" i="6"/>
  <c r="BH298" i="6"/>
  <c r="BI298" i="6"/>
  <c r="BK298" i="6"/>
  <c r="BL298" i="6"/>
  <c r="H299" i="6"/>
  <c r="BB299" i="6"/>
  <c r="BC299" i="6"/>
  <c r="BD299" i="6"/>
  <c r="BH299" i="6"/>
  <c r="BI299" i="6"/>
  <c r="BK299" i="6"/>
  <c r="BL299" i="6"/>
  <c r="H300" i="6"/>
  <c r="BB300" i="6"/>
  <c r="BC300" i="6"/>
  <c r="BD300" i="6"/>
  <c r="BH300" i="6"/>
  <c r="BI300" i="6"/>
  <c r="BK300" i="6"/>
  <c r="BL300" i="6"/>
  <c r="H301" i="6"/>
  <c r="BB301" i="6"/>
  <c r="BC301" i="6"/>
  <c r="BD301" i="6"/>
  <c r="BH301" i="6"/>
  <c r="BI301" i="6"/>
  <c r="BK301" i="6"/>
  <c r="BL301" i="6"/>
  <c r="H302" i="6"/>
  <c r="BB302" i="6"/>
  <c r="BC302" i="6"/>
  <c r="BD302" i="6"/>
  <c r="BH302" i="6"/>
  <c r="BI302" i="6"/>
  <c r="BK302" i="6"/>
  <c r="BL302" i="6"/>
  <c r="H303" i="6"/>
  <c r="BB303" i="6"/>
  <c r="BC303" i="6"/>
  <c r="BD303" i="6"/>
  <c r="BH303" i="6"/>
  <c r="BI303" i="6"/>
  <c r="BK303" i="6"/>
  <c r="BL303" i="6"/>
  <c r="H304" i="6"/>
  <c r="BB304" i="6"/>
  <c r="BC304" i="6"/>
  <c r="BD304" i="6"/>
  <c r="BH304" i="6"/>
  <c r="BI304" i="6"/>
  <c r="BK304" i="6"/>
  <c r="BL304" i="6"/>
  <c r="H305" i="6"/>
  <c r="BB305" i="6"/>
  <c r="BC305" i="6"/>
  <c r="BD305" i="6"/>
  <c r="BH305" i="6"/>
  <c r="BI305" i="6"/>
  <c r="BK305" i="6"/>
  <c r="BL305" i="6"/>
  <c r="H312" i="6"/>
  <c r="BB312" i="6"/>
  <c r="BC312" i="6"/>
  <c r="BD312" i="6"/>
  <c r="BH312" i="6"/>
  <c r="BI312" i="6"/>
  <c r="BK312" i="6"/>
  <c r="BL312" i="6"/>
  <c r="H313" i="6"/>
  <c r="BB313" i="6"/>
  <c r="BC313" i="6"/>
  <c r="BD313" i="6"/>
  <c r="BH313" i="6"/>
  <c r="BI313" i="6"/>
  <c r="BK313" i="6"/>
  <c r="BL313" i="6"/>
  <c r="H314" i="6"/>
  <c r="BB314" i="6"/>
  <c r="BC314" i="6"/>
  <c r="BD314" i="6"/>
  <c r="BH314" i="6"/>
  <c r="BI314" i="6"/>
  <c r="BK314" i="6"/>
  <c r="BL314" i="6"/>
  <c r="H316" i="6"/>
  <c r="BB316" i="6"/>
  <c r="BC316" i="6"/>
  <c r="BD316" i="6"/>
  <c r="BH316" i="6"/>
  <c r="BI316" i="6"/>
  <c r="BK316" i="6"/>
  <c r="BL316" i="6"/>
  <c r="H317" i="6"/>
  <c r="BB317" i="6"/>
  <c r="BC317" i="6"/>
  <c r="BD317" i="6"/>
  <c r="BH317" i="6"/>
  <c r="BI317" i="6"/>
  <c r="BK317" i="6"/>
  <c r="BL317" i="6"/>
  <c r="H318" i="6"/>
  <c r="BB318" i="6"/>
  <c r="BC318" i="6"/>
  <c r="BD318" i="6"/>
  <c r="BH318" i="6"/>
  <c r="BI318" i="6"/>
  <c r="BK318" i="6"/>
  <c r="BL318" i="6"/>
  <c r="H320" i="6"/>
  <c r="BB320" i="6"/>
  <c r="BC320" i="6"/>
  <c r="BD320" i="6"/>
  <c r="BH320" i="6"/>
  <c r="BI320" i="6"/>
  <c r="BK320" i="6"/>
  <c r="BL320" i="6"/>
  <c r="H321" i="6"/>
  <c r="BB321" i="6"/>
  <c r="BC321" i="6"/>
  <c r="BD321" i="6"/>
  <c r="BH321" i="6"/>
  <c r="BI321" i="6"/>
  <c r="BK321" i="6"/>
  <c r="BL321" i="6"/>
  <c r="H322" i="6"/>
  <c r="BB322" i="6"/>
  <c r="BC322" i="6"/>
  <c r="BD322" i="6"/>
  <c r="BH322" i="6"/>
  <c r="BI322" i="6"/>
  <c r="BK322" i="6"/>
  <c r="BL322" i="6"/>
  <c r="D381" i="6"/>
  <c r="D380" i="6"/>
  <c r="D379" i="6"/>
  <c r="D378" i="6"/>
  <c r="D377" i="6"/>
  <c r="D376" i="6"/>
  <c r="D375" i="6"/>
  <c r="D374" i="6"/>
  <c r="D373" i="6"/>
  <c r="D372" i="6"/>
  <c r="D371" i="6"/>
  <c r="D370" i="6"/>
  <c r="D369" i="6"/>
  <c r="D368" i="6"/>
  <c r="D367" i="6"/>
  <c r="D366" i="6"/>
  <c r="D365" i="6"/>
  <c r="H359" i="6"/>
  <c r="H357" i="6"/>
  <c r="H355" i="6"/>
  <c r="H353" i="6"/>
  <c r="H351" i="6"/>
  <c r="H349" i="6"/>
  <c r="H347" i="6"/>
  <c r="H345" i="6"/>
  <c r="H343" i="6"/>
  <c r="F341" i="6"/>
  <c r="H341" i="6" s="1"/>
  <c r="H337" i="6"/>
  <c r="F335" i="6"/>
  <c r="F339" i="6" s="1"/>
  <c r="H339" i="6" s="1"/>
  <c r="H333" i="6"/>
  <c r="H331" i="6"/>
  <c r="H288" i="6"/>
  <c r="H286" i="6"/>
  <c r="H285" i="6"/>
  <c r="H284" i="6"/>
  <c r="H283" i="6"/>
  <c r="H282" i="6"/>
  <c r="H281" i="6"/>
  <c r="H280" i="6"/>
  <c r="H279" i="6"/>
  <c r="H269" i="6"/>
  <c r="H268" i="6"/>
  <c r="H267" i="6"/>
  <c r="H266" i="6"/>
  <c r="H265" i="6"/>
  <c r="H264" i="6"/>
  <c r="H246" i="6"/>
  <c r="H244" i="6"/>
  <c r="H242" i="6"/>
  <c r="H238" i="6"/>
  <c r="H236" i="6"/>
  <c r="H232" i="6"/>
  <c r="H230" i="6" s="1"/>
  <c r="E376" i="6" s="1"/>
  <c r="H228" i="6"/>
  <c r="H226" i="6" s="1"/>
  <c r="E375" i="6" s="1"/>
  <c r="H224" i="6"/>
  <c r="H222" i="6" s="1"/>
  <c r="E374" i="6" s="1"/>
  <c r="H220" i="6"/>
  <c r="H218" i="6"/>
  <c r="H216" i="6"/>
  <c r="H214" i="6"/>
  <c r="H212" i="6"/>
  <c r="H209" i="6"/>
  <c r="H204" i="6"/>
  <c r="H202" i="6"/>
  <c r="H200" i="6"/>
  <c r="H196" i="6"/>
  <c r="H194" i="6"/>
  <c r="H190" i="6"/>
  <c r="H188" i="6"/>
  <c r="H186" i="6"/>
  <c r="H183" i="6"/>
  <c r="H181" i="6"/>
  <c r="H179" i="6"/>
  <c r="H176" i="6"/>
  <c r="H174" i="6"/>
  <c r="H172" i="6"/>
  <c r="H168" i="6"/>
  <c r="H165" i="6"/>
  <c r="H163" i="6"/>
  <c r="H161" i="6"/>
  <c r="H159" i="6"/>
  <c r="H157" i="6"/>
  <c r="H155" i="6"/>
  <c r="H153" i="6"/>
  <c r="H151" i="6"/>
  <c r="H149" i="6"/>
  <c r="H147" i="6"/>
  <c r="H145" i="6"/>
  <c r="H143" i="6"/>
  <c r="H140" i="6"/>
  <c r="H137" i="6"/>
  <c r="H135" i="6"/>
  <c r="H133" i="6"/>
  <c r="H132" i="6"/>
  <c r="H127" i="6"/>
  <c r="H125" i="6"/>
  <c r="H123" i="6"/>
  <c r="H121" i="6"/>
  <c r="H119" i="6"/>
  <c r="H117" i="6"/>
  <c r="H115" i="6"/>
  <c r="H113" i="6"/>
  <c r="H109" i="6"/>
  <c r="H107" i="6"/>
  <c r="H106" i="6"/>
  <c r="H105" i="6"/>
  <c r="H104" i="6"/>
  <c r="H103" i="6"/>
  <c r="H100" i="6"/>
  <c r="H99" i="6"/>
  <c r="H98" i="6"/>
  <c r="H97" i="6"/>
  <c r="H94" i="6"/>
  <c r="H90" i="6"/>
  <c r="H88" i="6"/>
  <c r="H87" i="6"/>
  <c r="H86" i="6"/>
  <c r="H85" i="6"/>
  <c r="H82" i="6"/>
  <c r="H80" i="6"/>
  <c r="H78" i="6"/>
  <c r="H76" i="6"/>
  <c r="H74" i="6"/>
  <c r="H70" i="6"/>
  <c r="H68" i="6"/>
  <c r="H67" i="6"/>
  <c r="H64" i="6"/>
  <c r="H63" i="6"/>
  <c r="H62" i="6"/>
  <c r="H61" i="6"/>
  <c r="H59" i="6"/>
  <c r="H58" i="6"/>
  <c r="H55" i="6"/>
  <c r="H53" i="6"/>
  <c r="H47" i="6"/>
  <c r="H45" i="6"/>
  <c r="H43" i="6"/>
  <c r="H41" i="6"/>
  <c r="H38" i="6"/>
  <c r="H36" i="6"/>
  <c r="H34" i="6"/>
  <c r="H32" i="6"/>
  <c r="H30" i="6"/>
  <c r="H28" i="6"/>
  <c r="H24" i="6"/>
  <c r="H22" i="6"/>
  <c r="H20" i="6"/>
  <c r="H18" i="6"/>
  <c r="H16" i="6"/>
  <c r="BC292" i="5"/>
  <c r="BD292" i="5" s="1"/>
  <c r="BB292" i="5"/>
  <c r="BI292" i="5" s="1"/>
  <c r="H292" i="5"/>
  <c r="BL291" i="5"/>
  <c r="BK291" i="5"/>
  <c r="BI291" i="5"/>
  <c r="BH291" i="5"/>
  <c r="BD291" i="5"/>
  <c r="BC291" i="5"/>
  <c r="BB291" i="5"/>
  <c r="H291" i="5"/>
  <c r="BC290" i="5"/>
  <c r="BD290" i="5" s="1"/>
  <c r="BB290" i="5"/>
  <c r="H290" i="5"/>
  <c r="H33" i="4"/>
  <c r="H248" i="6" l="1"/>
  <c r="E379" i="6" s="1"/>
  <c r="H240" i="6"/>
  <c r="E378" i="6" s="1"/>
  <c r="H206" i="6"/>
  <c r="E373" i="6" s="1"/>
  <c r="H198" i="6"/>
  <c r="H192" i="6"/>
  <c r="H170" i="6"/>
  <c r="E370" i="6" s="1"/>
  <c r="H129" i="6"/>
  <c r="E369" i="6" s="1"/>
  <c r="H111" i="6"/>
  <c r="H12" i="6"/>
  <c r="E365" i="6" s="1"/>
  <c r="E371" i="6"/>
  <c r="E372" i="6"/>
  <c r="H234" i="6"/>
  <c r="E377" i="6" s="1"/>
  <c r="E368" i="6"/>
  <c r="H49" i="6"/>
  <c r="E367" i="6" s="1"/>
  <c r="H26" i="6"/>
  <c r="E366" i="6" s="1"/>
  <c r="H335" i="6"/>
  <c r="BL292" i="5"/>
  <c r="BH292" i="5"/>
  <c r="BK292" i="5" s="1"/>
  <c r="BH290" i="5"/>
  <c r="BK290" i="5" s="1"/>
  <c r="BI290" i="5"/>
  <c r="BL290" i="5" s="1"/>
  <c r="H221" i="5"/>
  <c r="BL183" i="5"/>
  <c r="BK183" i="5"/>
  <c r="BI183" i="5"/>
  <c r="BH183" i="5"/>
  <c r="BD183" i="5"/>
  <c r="BC183" i="5"/>
  <c r="BB183" i="5"/>
  <c r="H183" i="5"/>
  <c r="BI182" i="5"/>
  <c r="BH182" i="5"/>
  <c r="BC182" i="5"/>
  <c r="BD182" i="5" s="1"/>
  <c r="BB182" i="5"/>
  <c r="H182" i="5"/>
  <c r="BI181" i="5"/>
  <c r="BH181" i="5"/>
  <c r="BC181" i="5"/>
  <c r="BD181" i="5" s="1"/>
  <c r="BB181" i="5"/>
  <c r="H181" i="5"/>
  <c r="BI180" i="5"/>
  <c r="BH180" i="5"/>
  <c r="BC180" i="5"/>
  <c r="BD180" i="5" s="1"/>
  <c r="BB180" i="5"/>
  <c r="H180" i="5"/>
  <c r="BL179" i="5"/>
  <c r="BK179" i="5"/>
  <c r="BI179" i="5"/>
  <c r="BH179" i="5"/>
  <c r="BD179" i="5"/>
  <c r="BC179" i="5"/>
  <c r="BB179" i="5"/>
  <c r="H179" i="5"/>
  <c r="BL178" i="5"/>
  <c r="BK178" i="5"/>
  <c r="BI178" i="5"/>
  <c r="BH178" i="5"/>
  <c r="BD178" i="5"/>
  <c r="BC178" i="5"/>
  <c r="BB178" i="5"/>
  <c r="H178" i="5"/>
  <c r="BL177" i="5"/>
  <c r="BK177" i="5"/>
  <c r="BI177" i="5"/>
  <c r="BH177" i="5"/>
  <c r="BD177" i="5"/>
  <c r="BC177" i="5"/>
  <c r="BB177" i="5"/>
  <c r="H177" i="5"/>
  <c r="BC176" i="5"/>
  <c r="BD176" i="5" s="1"/>
  <c r="BB176" i="5"/>
  <c r="BI176" i="5" s="1"/>
  <c r="H176" i="5"/>
  <c r="BL175" i="5"/>
  <c r="BK175" i="5"/>
  <c r="BI175" i="5"/>
  <c r="BH175" i="5"/>
  <c r="BD175" i="5"/>
  <c r="BC175" i="5"/>
  <c r="BB175" i="5"/>
  <c r="BL174" i="5"/>
  <c r="BK174" i="5"/>
  <c r="BI174" i="5"/>
  <c r="BH174" i="5"/>
  <c r="BD174" i="5"/>
  <c r="BC174" i="5"/>
  <c r="BB174" i="5"/>
  <c r="BL173" i="5"/>
  <c r="BK173" i="5"/>
  <c r="BI173" i="5"/>
  <c r="BH173" i="5"/>
  <c r="BD173" i="5"/>
  <c r="BC173" i="5"/>
  <c r="BB173" i="5"/>
  <c r="BL172" i="5"/>
  <c r="BK172" i="5"/>
  <c r="BI172" i="5"/>
  <c r="BH172" i="5"/>
  <c r="BD172" i="5"/>
  <c r="BC172" i="5"/>
  <c r="BB172" i="5"/>
  <c r="G172" i="5"/>
  <c r="BC171" i="5"/>
  <c r="BD171" i="5" s="1"/>
  <c r="BB171" i="5"/>
  <c r="BH171" i="5" s="1"/>
  <c r="H171" i="5"/>
  <c r="BL170" i="5"/>
  <c r="BK170" i="5"/>
  <c r="BI170" i="5"/>
  <c r="BH170" i="5"/>
  <c r="BD170" i="5"/>
  <c r="BC170" i="5"/>
  <c r="BB170" i="5"/>
  <c r="BL169" i="5"/>
  <c r="BK169" i="5"/>
  <c r="BI169" i="5"/>
  <c r="BH169" i="5"/>
  <c r="BD169" i="5"/>
  <c r="BC169" i="5"/>
  <c r="BB169" i="5"/>
  <c r="BI168" i="5"/>
  <c r="BH168" i="5"/>
  <c r="BC168" i="5"/>
  <c r="BD168" i="5" s="1"/>
  <c r="BB168" i="5"/>
  <c r="BL167" i="5"/>
  <c r="BK167" i="5"/>
  <c r="BI167" i="5"/>
  <c r="BH167" i="5"/>
  <c r="BD167" i="5"/>
  <c r="BC167" i="5"/>
  <c r="BB167" i="5"/>
  <c r="BI166" i="5"/>
  <c r="BH166" i="5"/>
  <c r="BC166" i="5"/>
  <c r="BD166" i="5" s="1"/>
  <c r="BB166" i="5"/>
  <c r="BL163" i="5"/>
  <c r="BK163" i="5"/>
  <c r="BI163" i="5"/>
  <c r="BH163" i="5"/>
  <c r="BD163" i="5"/>
  <c r="BC163" i="5"/>
  <c r="BB163" i="5"/>
  <c r="BI162" i="5"/>
  <c r="BH162" i="5"/>
  <c r="BC162" i="5"/>
  <c r="BD162" i="5" s="1"/>
  <c r="BB162" i="5"/>
  <c r="BL161" i="5"/>
  <c r="BK161" i="5"/>
  <c r="BI161" i="5"/>
  <c r="BH161" i="5"/>
  <c r="BD161" i="5"/>
  <c r="BC161" i="5"/>
  <c r="BB161" i="5"/>
  <c r="BI160" i="5"/>
  <c r="BH160" i="5"/>
  <c r="BC160" i="5"/>
  <c r="BD160" i="5" s="1"/>
  <c r="BB160" i="5"/>
  <c r="BL159" i="5"/>
  <c r="BK159" i="5"/>
  <c r="BI159" i="5"/>
  <c r="BH159" i="5"/>
  <c r="BD159" i="5"/>
  <c r="BC159" i="5"/>
  <c r="BB159" i="5"/>
  <c r="BI158" i="5"/>
  <c r="BH158" i="5"/>
  <c r="BC158" i="5"/>
  <c r="BD158" i="5" s="1"/>
  <c r="BB158" i="5"/>
  <c r="BL157" i="5"/>
  <c r="BK157" i="5"/>
  <c r="BI157" i="5"/>
  <c r="BH157" i="5"/>
  <c r="BD157" i="5"/>
  <c r="BC157" i="5"/>
  <c r="BB157" i="5"/>
  <c r="BL156" i="5"/>
  <c r="BK156" i="5"/>
  <c r="BI156" i="5"/>
  <c r="BH156" i="5"/>
  <c r="BD156" i="5"/>
  <c r="BC156" i="5"/>
  <c r="BB156" i="5"/>
  <c r="BL155" i="5"/>
  <c r="BK155" i="5"/>
  <c r="BI155" i="5"/>
  <c r="BH155" i="5"/>
  <c r="BD155" i="5"/>
  <c r="BC155" i="5"/>
  <c r="BB155" i="5"/>
  <c r="BL154" i="5"/>
  <c r="BK154" i="5"/>
  <c r="BI154" i="5"/>
  <c r="BH154" i="5"/>
  <c r="BD154" i="5"/>
  <c r="BC154" i="5"/>
  <c r="BB154" i="5"/>
  <c r="BL153" i="5"/>
  <c r="BK153" i="5"/>
  <c r="BI153" i="5"/>
  <c r="BH153" i="5"/>
  <c r="BD153" i="5"/>
  <c r="BC153" i="5"/>
  <c r="BB153" i="5"/>
  <c r="BL152" i="5"/>
  <c r="BK152" i="5"/>
  <c r="BI152" i="5"/>
  <c r="BH152" i="5"/>
  <c r="BD152" i="5"/>
  <c r="BC152" i="5"/>
  <c r="BB152" i="5"/>
  <c r="BL151" i="5"/>
  <c r="BK151" i="5"/>
  <c r="BI151" i="5"/>
  <c r="BH151" i="5"/>
  <c r="BD151" i="5"/>
  <c r="BC151" i="5"/>
  <c r="BB151" i="5"/>
  <c r="BL150" i="5"/>
  <c r="BK150" i="5"/>
  <c r="BI150" i="5"/>
  <c r="BH150" i="5"/>
  <c r="BD150" i="5"/>
  <c r="BC150" i="5"/>
  <c r="BB150" i="5"/>
  <c r="BL149" i="5"/>
  <c r="BK149" i="5"/>
  <c r="BI149" i="5"/>
  <c r="BH149" i="5"/>
  <c r="BD149" i="5"/>
  <c r="BC149" i="5"/>
  <c r="BB149" i="5"/>
  <c r="BL148" i="5"/>
  <c r="BK148" i="5"/>
  <c r="BI148" i="5"/>
  <c r="BH148" i="5"/>
  <c r="BD148" i="5"/>
  <c r="BC148" i="5"/>
  <c r="BB148" i="5"/>
  <c r="BL147" i="5"/>
  <c r="BK147" i="5"/>
  <c r="BI147" i="5"/>
  <c r="BH147" i="5"/>
  <c r="BD147" i="5"/>
  <c r="BC147" i="5"/>
  <c r="BB147" i="5"/>
  <c r="BL146" i="5"/>
  <c r="BK146" i="5"/>
  <c r="BI146" i="5"/>
  <c r="BH146" i="5"/>
  <c r="BD146" i="5"/>
  <c r="BC146" i="5"/>
  <c r="BB146" i="5"/>
  <c r="BL145" i="5"/>
  <c r="BK145" i="5"/>
  <c r="BI145" i="5"/>
  <c r="BH145" i="5"/>
  <c r="BD145" i="5"/>
  <c r="BC145" i="5"/>
  <c r="BB145" i="5"/>
  <c r="BL144" i="5"/>
  <c r="BK144" i="5"/>
  <c r="BI144" i="5"/>
  <c r="BH144" i="5"/>
  <c r="BD144" i="5"/>
  <c r="BC144" i="5"/>
  <c r="BB144" i="5"/>
  <c r="BL143" i="5"/>
  <c r="BK143" i="5"/>
  <c r="BI143" i="5"/>
  <c r="BH143" i="5"/>
  <c r="BD143" i="5"/>
  <c r="BC143" i="5"/>
  <c r="BB143" i="5"/>
  <c r="BL142" i="5"/>
  <c r="BK142" i="5"/>
  <c r="BI142" i="5"/>
  <c r="BH142" i="5"/>
  <c r="BD142" i="5"/>
  <c r="BC142" i="5"/>
  <c r="BB142" i="5"/>
  <c r="BL141" i="5"/>
  <c r="BK141" i="5"/>
  <c r="BI141" i="5"/>
  <c r="BH141" i="5"/>
  <c r="BD141" i="5"/>
  <c r="BC141" i="5"/>
  <c r="BB141" i="5"/>
  <c r="BL140" i="5"/>
  <c r="BK140" i="5"/>
  <c r="BI140" i="5"/>
  <c r="BH140" i="5"/>
  <c r="BD140" i="5"/>
  <c r="BC140" i="5"/>
  <c r="BB140" i="5"/>
  <c r="BL139" i="5"/>
  <c r="BK139" i="5"/>
  <c r="BI139" i="5"/>
  <c r="BH139" i="5"/>
  <c r="BD139" i="5"/>
  <c r="BC139" i="5"/>
  <c r="BB139" i="5"/>
  <c r="BL138" i="5"/>
  <c r="BK138" i="5"/>
  <c r="BI138" i="5"/>
  <c r="BH138" i="5"/>
  <c r="BD138" i="5"/>
  <c r="BC138" i="5"/>
  <c r="BB138" i="5"/>
  <c r="BL137" i="5"/>
  <c r="BK137" i="5"/>
  <c r="BI137" i="5"/>
  <c r="BH137" i="5"/>
  <c r="BD137" i="5"/>
  <c r="BC137" i="5"/>
  <c r="BB137" i="5"/>
  <c r="BL136" i="5"/>
  <c r="BK136" i="5"/>
  <c r="BI136" i="5"/>
  <c r="BH136" i="5"/>
  <c r="BD136" i="5"/>
  <c r="BC136" i="5"/>
  <c r="BB136" i="5"/>
  <c r="BI135" i="5"/>
  <c r="BH135" i="5"/>
  <c r="BC135" i="5"/>
  <c r="BD135" i="5" s="1"/>
  <c r="BB135" i="5"/>
  <c r="BI134" i="5"/>
  <c r="BH134" i="5"/>
  <c r="BC134" i="5"/>
  <c r="BD134" i="5" s="1"/>
  <c r="BB134" i="5"/>
  <c r="BI132" i="5"/>
  <c r="BH132" i="5"/>
  <c r="BC132" i="5"/>
  <c r="BD132" i="5" s="1"/>
  <c r="BB132" i="5"/>
  <c r="BI131" i="5"/>
  <c r="BH131" i="5"/>
  <c r="BC131" i="5"/>
  <c r="BD131" i="5" s="1"/>
  <c r="BB131" i="5"/>
  <c r="BI130" i="5"/>
  <c r="BH130" i="5"/>
  <c r="BC130" i="5"/>
  <c r="BD130" i="5" s="1"/>
  <c r="BB130" i="5"/>
  <c r="BL129" i="5"/>
  <c r="BK129" i="5"/>
  <c r="BI129" i="5"/>
  <c r="BH129" i="5"/>
  <c r="BD129" i="5"/>
  <c r="BC129" i="5"/>
  <c r="BB129" i="5"/>
  <c r="BL128" i="5"/>
  <c r="BK128" i="5"/>
  <c r="BI128" i="5"/>
  <c r="BH128" i="5"/>
  <c r="BD128" i="5"/>
  <c r="BC128" i="5"/>
  <c r="BB128" i="5"/>
  <c r="H128" i="5"/>
  <c r="BL127" i="5"/>
  <c r="BK127" i="5"/>
  <c r="BI127" i="5"/>
  <c r="BH127" i="5"/>
  <c r="BD127" i="5"/>
  <c r="BC127" i="5"/>
  <c r="BB127" i="5"/>
  <c r="BL126" i="5"/>
  <c r="BK126" i="5"/>
  <c r="BI126" i="5"/>
  <c r="BH126" i="5"/>
  <c r="BD126" i="5"/>
  <c r="BC126" i="5"/>
  <c r="BB126" i="5"/>
  <c r="BL125" i="5"/>
  <c r="BK125" i="5"/>
  <c r="BI125" i="5"/>
  <c r="BH125" i="5"/>
  <c r="BD125" i="5"/>
  <c r="BC125" i="5"/>
  <c r="BB125" i="5"/>
  <c r="BL124" i="5"/>
  <c r="BK124" i="5"/>
  <c r="BI124" i="5"/>
  <c r="BH124" i="5"/>
  <c r="BD124" i="5"/>
  <c r="BC124" i="5"/>
  <c r="BB124" i="5"/>
  <c r="BL123" i="5"/>
  <c r="BK123" i="5"/>
  <c r="BI123" i="5"/>
  <c r="BH123" i="5"/>
  <c r="BD123" i="5"/>
  <c r="BC123" i="5"/>
  <c r="BB123" i="5"/>
  <c r="BL122" i="5"/>
  <c r="BK122" i="5"/>
  <c r="BI122" i="5"/>
  <c r="BH122" i="5"/>
  <c r="BD122" i="5"/>
  <c r="BC122" i="5"/>
  <c r="BB122" i="5"/>
  <c r="BL121" i="5"/>
  <c r="BK121" i="5"/>
  <c r="BI121" i="5"/>
  <c r="BH121" i="5"/>
  <c r="BD121" i="5"/>
  <c r="BC121" i="5"/>
  <c r="BB121" i="5"/>
  <c r="BL120" i="5"/>
  <c r="BK120" i="5"/>
  <c r="BI120" i="5"/>
  <c r="BH120" i="5"/>
  <c r="BD120" i="5"/>
  <c r="BC120" i="5"/>
  <c r="BB120" i="5"/>
  <c r="BL119" i="5"/>
  <c r="BK119" i="5"/>
  <c r="BI119" i="5"/>
  <c r="BH119" i="5"/>
  <c r="BD119" i="5"/>
  <c r="BC119" i="5"/>
  <c r="BB119" i="5"/>
  <c r="BL118" i="5"/>
  <c r="BK118" i="5"/>
  <c r="BI118" i="5"/>
  <c r="BH118" i="5"/>
  <c r="BD118" i="5"/>
  <c r="BC118" i="5"/>
  <c r="BB118" i="5"/>
  <c r="BL117" i="5"/>
  <c r="BK117" i="5"/>
  <c r="BI117" i="5"/>
  <c r="BH117" i="5"/>
  <c r="BD117" i="5"/>
  <c r="BC117" i="5"/>
  <c r="BB117" i="5"/>
  <c r="BL116" i="5"/>
  <c r="BK116" i="5"/>
  <c r="BI116" i="5"/>
  <c r="BH116" i="5"/>
  <c r="BD116" i="5"/>
  <c r="BC116" i="5"/>
  <c r="BB116" i="5"/>
  <c r="BL115" i="5"/>
  <c r="BK115" i="5"/>
  <c r="BI115" i="5"/>
  <c r="BH115" i="5"/>
  <c r="BD115" i="5"/>
  <c r="BC115" i="5"/>
  <c r="BB115" i="5"/>
  <c r="BL114" i="5"/>
  <c r="BK114" i="5"/>
  <c r="BI114" i="5"/>
  <c r="BH114" i="5"/>
  <c r="BD114" i="5"/>
  <c r="BC114" i="5"/>
  <c r="BB114" i="5"/>
  <c r="BL113" i="5"/>
  <c r="BK113" i="5"/>
  <c r="BI113" i="5"/>
  <c r="BH113" i="5"/>
  <c r="BD113" i="5"/>
  <c r="BC113" i="5"/>
  <c r="BB113" i="5"/>
  <c r="G113" i="5"/>
  <c r="BI112" i="5"/>
  <c r="BH112" i="5"/>
  <c r="BC112" i="5"/>
  <c r="BD112" i="5" s="1"/>
  <c r="BB112" i="5"/>
  <c r="H112" i="5"/>
  <c r="BI75" i="5"/>
  <c r="BH75" i="5"/>
  <c r="BC75" i="5"/>
  <c r="BD75" i="5" s="1"/>
  <c r="BB75" i="5"/>
  <c r="BI65" i="5"/>
  <c r="BH65" i="5"/>
  <c r="BC65" i="5"/>
  <c r="BD65" i="5" s="1"/>
  <c r="BB65" i="5"/>
  <c r="BI64" i="5"/>
  <c r="BH64" i="5"/>
  <c r="BC64" i="5"/>
  <c r="BD64" i="5" s="1"/>
  <c r="BB64" i="5"/>
  <c r="BI60" i="5"/>
  <c r="BH60" i="5"/>
  <c r="BC60" i="5"/>
  <c r="BD60" i="5" s="1"/>
  <c r="BB60" i="5"/>
  <c r="BI59" i="5"/>
  <c r="BH59" i="5"/>
  <c r="BC59" i="5"/>
  <c r="BD59" i="5" s="1"/>
  <c r="BB59" i="5"/>
  <c r="D341" i="5"/>
  <c r="D340" i="5"/>
  <c r="H333" i="5"/>
  <c r="H332" i="5"/>
  <c r="H331" i="5"/>
  <c r="H330" i="5"/>
  <c r="H329" i="5"/>
  <c r="H328" i="5"/>
  <c r="H327" i="5"/>
  <c r="H325" i="5"/>
  <c r="H324" i="5"/>
  <c r="H323" i="5"/>
  <c r="H321" i="5"/>
  <c r="H320" i="5"/>
  <c r="H319" i="5"/>
  <c r="BI317" i="5"/>
  <c r="BH317" i="5"/>
  <c r="BC317" i="5"/>
  <c r="BD317" i="5" s="1"/>
  <c r="BB317" i="5"/>
  <c r="H317" i="5"/>
  <c r="BI316" i="5"/>
  <c r="BH316" i="5"/>
  <c r="BC316" i="5"/>
  <c r="BD316" i="5" s="1"/>
  <c r="BB316" i="5"/>
  <c r="H316" i="5"/>
  <c r="BI315" i="5"/>
  <c r="BH315" i="5"/>
  <c r="BC315" i="5"/>
  <c r="BD315" i="5" s="1"/>
  <c r="BB315" i="5"/>
  <c r="H315" i="5"/>
  <c r="BI314" i="5"/>
  <c r="BH314" i="5"/>
  <c r="BC314" i="5"/>
  <c r="BD314" i="5" s="1"/>
  <c r="BB314" i="5"/>
  <c r="H314" i="5"/>
  <c r="BC313" i="5"/>
  <c r="BD313" i="5" s="1"/>
  <c r="BB313" i="5"/>
  <c r="H313" i="5"/>
  <c r="H311" i="5"/>
  <c r="BL310" i="5"/>
  <c r="BK310" i="5"/>
  <c r="BI310" i="5"/>
  <c r="BH310" i="5"/>
  <c r="BD310" i="5"/>
  <c r="BC310" i="5"/>
  <c r="BB310" i="5"/>
  <c r="H310" i="5"/>
  <c r="BL309" i="5"/>
  <c r="BK309" i="5"/>
  <c r="BI309" i="5"/>
  <c r="BH309" i="5"/>
  <c r="BD309" i="5"/>
  <c r="BC309" i="5"/>
  <c r="BB309" i="5"/>
  <c r="H309" i="5"/>
  <c r="BL308" i="5"/>
  <c r="BK308" i="5"/>
  <c r="BI308" i="5"/>
  <c r="BH308" i="5"/>
  <c r="BD308" i="5"/>
  <c r="BC308" i="5"/>
  <c r="BB308" i="5"/>
  <c r="H308" i="5"/>
  <c r="BL307" i="5"/>
  <c r="BK307" i="5"/>
  <c r="BI307" i="5"/>
  <c r="BH307" i="5"/>
  <c r="BD307" i="5"/>
  <c r="BC307" i="5"/>
  <c r="BB307" i="5"/>
  <c r="H307" i="5"/>
  <c r="BL306" i="5"/>
  <c r="BK306" i="5"/>
  <c r="BI306" i="5"/>
  <c r="BH306" i="5"/>
  <c r="BD306" i="5"/>
  <c r="BC306" i="5"/>
  <c r="BB306" i="5"/>
  <c r="H306" i="5"/>
  <c r="BL305" i="5"/>
  <c r="BK305" i="5"/>
  <c r="BI305" i="5"/>
  <c r="BH305" i="5"/>
  <c r="BD305" i="5"/>
  <c r="BC305" i="5"/>
  <c r="BB305" i="5"/>
  <c r="H305" i="5"/>
  <c r="BL304" i="5"/>
  <c r="BK304" i="5"/>
  <c r="BI304" i="5"/>
  <c r="BH304" i="5"/>
  <c r="BD304" i="5"/>
  <c r="BC304" i="5"/>
  <c r="BB304" i="5"/>
  <c r="H304" i="5"/>
  <c r="BL303" i="5"/>
  <c r="BK303" i="5"/>
  <c r="BI303" i="5"/>
  <c r="BH303" i="5"/>
  <c r="BD303" i="5"/>
  <c r="BC303" i="5"/>
  <c r="BB303" i="5"/>
  <c r="H303" i="5"/>
  <c r="BL302" i="5"/>
  <c r="BK302" i="5"/>
  <c r="BI302" i="5"/>
  <c r="BH302" i="5"/>
  <c r="BD302" i="5"/>
  <c r="BC302" i="5"/>
  <c r="BB302" i="5"/>
  <c r="H302" i="5"/>
  <c r="BL301" i="5"/>
  <c r="BK301" i="5"/>
  <c r="BI301" i="5"/>
  <c r="BH301" i="5"/>
  <c r="BD301" i="5"/>
  <c r="BC301" i="5"/>
  <c r="BB301" i="5"/>
  <c r="H301" i="5"/>
  <c r="BI300" i="5"/>
  <c r="BH300" i="5"/>
  <c r="BC300" i="5"/>
  <c r="BD300" i="5" s="1"/>
  <c r="BB300" i="5"/>
  <c r="H300" i="5"/>
  <c r="BL297" i="5"/>
  <c r="BK297" i="5"/>
  <c r="BI297" i="5"/>
  <c r="BH297" i="5"/>
  <c r="BD297" i="5"/>
  <c r="BC297" i="5"/>
  <c r="BB297" i="5"/>
  <c r="H297" i="5"/>
  <c r="BC296" i="5"/>
  <c r="BD296" i="5" s="1"/>
  <c r="BB296" i="5"/>
  <c r="H296" i="5"/>
  <c r="BL299" i="5"/>
  <c r="BK299" i="5"/>
  <c r="BI299" i="5"/>
  <c r="BH299" i="5"/>
  <c r="BD299" i="5"/>
  <c r="BC299" i="5"/>
  <c r="BB299" i="5"/>
  <c r="H299" i="5"/>
  <c r="BC298" i="5"/>
  <c r="BD298" i="5" s="1"/>
  <c r="BB298" i="5"/>
  <c r="H298" i="5"/>
  <c r="BL295" i="5"/>
  <c r="BK295" i="5"/>
  <c r="BI295" i="5"/>
  <c r="BH295" i="5"/>
  <c r="BD295" i="5"/>
  <c r="BC295" i="5"/>
  <c r="BB295" i="5"/>
  <c r="H295" i="5"/>
  <c r="BC294" i="5"/>
  <c r="BD294" i="5" s="1"/>
  <c r="BB294" i="5"/>
  <c r="H294" i="5"/>
  <c r="BL293" i="5"/>
  <c r="BK293" i="5"/>
  <c r="BI293" i="5"/>
  <c r="BH293" i="5"/>
  <c r="BD293" i="5"/>
  <c r="BC293" i="5"/>
  <c r="BB293" i="5"/>
  <c r="H293" i="5"/>
  <c r="BL289" i="5"/>
  <c r="BK289" i="5"/>
  <c r="BI289" i="5"/>
  <c r="BH289" i="5"/>
  <c r="BD289" i="5"/>
  <c r="BC289" i="5"/>
  <c r="BB289" i="5"/>
  <c r="H289" i="5"/>
  <c r="BC288" i="5"/>
  <c r="BD288" i="5" s="1"/>
  <c r="BB288" i="5"/>
  <c r="H288" i="5"/>
  <c r="BL287" i="5"/>
  <c r="BK287" i="5"/>
  <c r="BI287" i="5"/>
  <c r="BH287" i="5"/>
  <c r="BD287" i="5"/>
  <c r="BC287" i="5"/>
  <c r="BB287" i="5"/>
  <c r="H287" i="5"/>
  <c r="BC286" i="5"/>
  <c r="BD286" i="5" s="1"/>
  <c r="BB286"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0" i="5"/>
  <c r="H239" i="5"/>
  <c r="H238" i="5"/>
  <c r="H237" i="5"/>
  <c r="H236" i="5"/>
  <c r="H235" i="5"/>
  <c r="H234" i="5"/>
  <c r="BC231" i="5"/>
  <c r="BD231" i="5" s="1"/>
  <c r="BB231" i="5"/>
  <c r="BI231" i="5" s="1"/>
  <c r="H231" i="5"/>
  <c r="BC230" i="5"/>
  <c r="BD230" i="5" s="1"/>
  <c r="BB230" i="5"/>
  <c r="BI230" i="5" s="1"/>
  <c r="H230" i="5"/>
  <c r="BC229" i="5"/>
  <c r="BD229" i="5" s="1"/>
  <c r="BB229" i="5"/>
  <c r="BH229" i="5" s="1"/>
  <c r="BK229" i="5" s="1"/>
  <c r="H229" i="5"/>
  <c r="BC228" i="5"/>
  <c r="BD228" i="5" s="1"/>
  <c r="BB228" i="5"/>
  <c r="BI228" i="5" s="1"/>
  <c r="H228" i="5"/>
  <c r="H227" i="5"/>
  <c r="H226" i="5"/>
  <c r="H225" i="5"/>
  <c r="H224" i="5"/>
  <c r="H223" i="5"/>
  <c r="H222" i="5"/>
  <c r="H220" i="5"/>
  <c r="H217" i="5"/>
  <c r="H215" i="5"/>
  <c r="BL214" i="5"/>
  <c r="BK214" i="5"/>
  <c r="BI214" i="5"/>
  <c r="BH214" i="5"/>
  <c r="BD214" i="5"/>
  <c r="BC214" i="5"/>
  <c r="BB214" i="5"/>
  <c r="H214" i="5"/>
  <c r="BC213" i="5"/>
  <c r="BD213" i="5" s="1"/>
  <c r="BB213" i="5"/>
  <c r="BH213" i="5" s="1"/>
  <c r="H213" i="5"/>
  <c r="H212" i="5"/>
  <c r="H211" i="5"/>
  <c r="H210" i="5"/>
  <c r="H209" i="5"/>
  <c r="H208" i="5"/>
  <c r="H205" i="5"/>
  <c r="H203" i="5"/>
  <c r="H201" i="5"/>
  <c r="H199" i="5"/>
  <c r="H198" i="5"/>
  <c r="H197" i="5"/>
  <c r="H194" i="5"/>
  <c r="H192" i="5"/>
  <c r="H190" i="5"/>
  <c r="H188" i="5"/>
  <c r="H186" i="5"/>
  <c r="H184" i="5"/>
  <c r="BI110" i="5"/>
  <c r="BH110" i="5"/>
  <c r="BC110" i="5"/>
  <c r="BD110" i="5" s="1"/>
  <c r="BB110" i="5"/>
  <c r="BI109" i="5"/>
  <c r="BH109" i="5"/>
  <c r="BC109" i="5"/>
  <c r="BD109" i="5" s="1"/>
  <c r="BB109" i="5"/>
  <c r="H109" i="5"/>
  <c r="BI108" i="5"/>
  <c r="BH108" i="5"/>
  <c r="BC108" i="5"/>
  <c r="BD108" i="5" s="1"/>
  <c r="BB108" i="5"/>
  <c r="H108" i="5"/>
  <c r="BI107" i="5"/>
  <c r="BH107" i="5"/>
  <c r="BC107" i="5"/>
  <c r="BD107" i="5" s="1"/>
  <c r="BB107" i="5"/>
  <c r="BI106" i="5"/>
  <c r="BH106" i="5"/>
  <c r="BC106" i="5"/>
  <c r="BD106" i="5" s="1"/>
  <c r="BB106" i="5"/>
  <c r="BI105" i="5"/>
  <c r="BH105" i="5"/>
  <c r="BC105" i="5"/>
  <c r="BD105" i="5" s="1"/>
  <c r="BB105" i="5"/>
  <c r="H105" i="5"/>
  <c r="BL104" i="5"/>
  <c r="BK104" i="5"/>
  <c r="BI104" i="5"/>
  <c r="BH104" i="5"/>
  <c r="BD104" i="5"/>
  <c r="BC104" i="5"/>
  <c r="BB104" i="5"/>
  <c r="H104" i="5"/>
  <c r="BI103" i="5"/>
  <c r="BH103" i="5"/>
  <c r="BC103" i="5"/>
  <c r="BD103" i="5" s="1"/>
  <c r="BB103" i="5"/>
  <c r="H103" i="5"/>
  <c r="BI102" i="5"/>
  <c r="BH102" i="5"/>
  <c r="BC102" i="5"/>
  <c r="BD102" i="5" s="1"/>
  <c r="BB102" i="5"/>
  <c r="BI101" i="5"/>
  <c r="BH101" i="5"/>
  <c r="BC101" i="5"/>
  <c r="BD101" i="5" s="1"/>
  <c r="BB101" i="5"/>
  <c r="BI100" i="5"/>
  <c r="BH100" i="5"/>
  <c r="BC100" i="5"/>
  <c r="BD100" i="5" s="1"/>
  <c r="BB100" i="5"/>
  <c r="BI99" i="5"/>
  <c r="BH99" i="5"/>
  <c r="BC99" i="5"/>
  <c r="BD99" i="5" s="1"/>
  <c r="BB99" i="5"/>
  <c r="H99" i="5"/>
  <c r="BI98" i="5"/>
  <c r="BH98" i="5"/>
  <c r="BC98" i="5"/>
  <c r="BD98" i="5" s="1"/>
  <c r="BB98" i="5"/>
  <c r="BI97" i="5"/>
  <c r="BH97" i="5"/>
  <c r="BC97" i="5"/>
  <c r="BD97" i="5" s="1"/>
  <c r="BB97" i="5"/>
  <c r="BI96" i="5"/>
  <c r="BH96" i="5"/>
  <c r="BC96" i="5"/>
  <c r="BD96" i="5" s="1"/>
  <c r="BB96" i="5"/>
  <c r="BI94" i="5"/>
  <c r="BH94" i="5"/>
  <c r="BC94" i="5"/>
  <c r="BD94" i="5" s="1"/>
  <c r="BB94" i="5"/>
  <c r="BI93" i="5"/>
  <c r="BH93" i="5"/>
  <c r="BC93" i="5"/>
  <c r="BD93" i="5" s="1"/>
  <c r="BB93" i="5"/>
  <c r="BI92" i="5"/>
  <c r="BH92" i="5"/>
  <c r="BC92" i="5"/>
  <c r="BD92" i="5" s="1"/>
  <c r="BB92" i="5"/>
  <c r="BI91" i="5"/>
  <c r="BH91" i="5"/>
  <c r="BC91" i="5"/>
  <c r="BD91" i="5" s="1"/>
  <c r="BB91" i="5"/>
  <c r="H91" i="5"/>
  <c r="BI90" i="5"/>
  <c r="BH90" i="5"/>
  <c r="BC90" i="5"/>
  <c r="BD90" i="5" s="1"/>
  <c r="BB90" i="5"/>
  <c r="H90" i="5"/>
  <c r="BI89" i="5"/>
  <c r="BH89" i="5"/>
  <c r="BC89" i="5"/>
  <c r="BD89" i="5" s="1"/>
  <c r="BB89" i="5"/>
  <c r="BI88" i="5"/>
  <c r="BH88" i="5"/>
  <c r="BC88" i="5"/>
  <c r="BD88" i="5" s="1"/>
  <c r="BB88" i="5"/>
  <c r="H88" i="5"/>
  <c r="BI87" i="5"/>
  <c r="BH87" i="5"/>
  <c r="BC87" i="5"/>
  <c r="BD87" i="5" s="1"/>
  <c r="BB87" i="5"/>
  <c r="BI86" i="5"/>
  <c r="BH86" i="5"/>
  <c r="BC86" i="5"/>
  <c r="BD86" i="5" s="1"/>
  <c r="BB86" i="5"/>
  <c r="H86" i="5"/>
  <c r="BI85" i="5"/>
  <c r="BH85" i="5"/>
  <c r="BC85" i="5"/>
  <c r="BD85" i="5" s="1"/>
  <c r="BB85" i="5"/>
  <c r="H85" i="5"/>
  <c r="BI84" i="5"/>
  <c r="BH84" i="5"/>
  <c r="BC84" i="5"/>
  <c r="BD84" i="5" s="1"/>
  <c r="BB84" i="5"/>
  <c r="BI83" i="5"/>
  <c r="BH83" i="5"/>
  <c r="BC83" i="5"/>
  <c r="BD83" i="5" s="1"/>
  <c r="BB83" i="5"/>
  <c r="BI82" i="5"/>
  <c r="BH82" i="5"/>
  <c r="BC82" i="5"/>
  <c r="BD82" i="5" s="1"/>
  <c r="BB82" i="5"/>
  <c r="BI81" i="5"/>
  <c r="BH81" i="5"/>
  <c r="BC81" i="5"/>
  <c r="BD81" i="5" s="1"/>
  <c r="BB81" i="5"/>
  <c r="H81" i="5"/>
  <c r="BI80" i="5"/>
  <c r="BH80" i="5"/>
  <c r="BC80" i="5"/>
  <c r="BD80" i="5" s="1"/>
  <c r="BB80" i="5"/>
  <c r="BI79" i="5"/>
  <c r="BH79" i="5"/>
  <c r="BC79" i="5"/>
  <c r="BD79" i="5" s="1"/>
  <c r="BB79" i="5"/>
  <c r="BI77" i="5"/>
  <c r="BH77" i="5"/>
  <c r="BC77" i="5"/>
  <c r="BD77" i="5" s="1"/>
  <c r="BB77" i="5"/>
  <c r="BI76" i="5"/>
  <c r="BH76" i="5"/>
  <c r="BC76" i="5"/>
  <c r="BD76" i="5" s="1"/>
  <c r="BB76" i="5"/>
  <c r="BI74" i="5"/>
  <c r="BH74" i="5"/>
  <c r="BC74" i="5"/>
  <c r="BD74" i="5" s="1"/>
  <c r="BB74" i="5"/>
  <c r="BI73" i="5"/>
  <c r="BH73" i="5"/>
  <c r="BC73" i="5"/>
  <c r="BD73" i="5" s="1"/>
  <c r="BB73" i="5"/>
  <c r="BI72" i="5"/>
  <c r="BH72" i="5"/>
  <c r="BC72" i="5"/>
  <c r="BD72" i="5" s="1"/>
  <c r="BB72" i="5"/>
  <c r="BI71" i="5"/>
  <c r="BH71" i="5"/>
  <c r="BC71" i="5"/>
  <c r="BD71" i="5" s="1"/>
  <c r="BB71" i="5"/>
  <c r="BI70" i="5"/>
  <c r="BH70" i="5"/>
  <c r="BC70" i="5"/>
  <c r="BD70" i="5" s="1"/>
  <c r="BB70" i="5"/>
  <c r="BI69" i="5"/>
  <c r="BH69" i="5"/>
  <c r="BC69" i="5"/>
  <c r="BD69" i="5" s="1"/>
  <c r="BB69" i="5"/>
  <c r="BI68" i="5"/>
  <c r="BH68" i="5"/>
  <c r="BC68" i="5"/>
  <c r="BD68" i="5" s="1"/>
  <c r="BB68" i="5"/>
  <c r="BI67" i="5"/>
  <c r="BH67" i="5"/>
  <c r="BC67" i="5"/>
  <c r="BD67" i="5" s="1"/>
  <c r="BB67" i="5"/>
  <c r="BI66" i="5"/>
  <c r="BH66" i="5"/>
  <c r="BC66" i="5"/>
  <c r="BD66" i="5" s="1"/>
  <c r="BB66" i="5"/>
  <c r="BI63" i="5"/>
  <c r="BH63" i="5"/>
  <c r="BC63" i="5"/>
  <c r="BD63" i="5" s="1"/>
  <c r="BB63" i="5"/>
  <c r="BI62" i="5"/>
  <c r="BH62" i="5"/>
  <c r="BC62" i="5"/>
  <c r="BD62" i="5" s="1"/>
  <c r="BB62" i="5"/>
  <c r="BI61" i="5"/>
  <c r="BH61" i="5"/>
  <c r="BC61" i="5"/>
  <c r="BD61" i="5" s="1"/>
  <c r="BB61" i="5"/>
  <c r="BI58" i="5"/>
  <c r="BH58" i="5"/>
  <c r="BC58" i="5"/>
  <c r="BD58" i="5" s="1"/>
  <c r="BB58" i="5"/>
  <c r="BI57" i="5"/>
  <c r="BH57" i="5"/>
  <c r="BC57" i="5"/>
  <c r="BD57" i="5" s="1"/>
  <c r="BB57" i="5"/>
  <c r="BI56" i="5"/>
  <c r="BH56" i="5"/>
  <c r="BC56" i="5"/>
  <c r="BD56" i="5" s="1"/>
  <c r="BB56" i="5"/>
  <c r="BI54" i="5"/>
  <c r="BH54" i="5"/>
  <c r="BC54" i="5"/>
  <c r="BD54" i="5" s="1"/>
  <c r="BB54" i="5"/>
  <c r="BI53" i="5"/>
  <c r="BH53" i="5"/>
  <c r="BC53" i="5"/>
  <c r="BD53" i="5" s="1"/>
  <c r="BB53" i="5"/>
  <c r="BI52" i="5"/>
  <c r="BH52" i="5"/>
  <c r="BC52" i="5"/>
  <c r="BD52" i="5" s="1"/>
  <c r="BB52" i="5"/>
  <c r="BI51" i="5"/>
  <c r="BH51" i="5"/>
  <c r="BC51" i="5"/>
  <c r="BD51" i="5" s="1"/>
  <c r="BB51" i="5"/>
  <c r="BI50" i="5"/>
  <c r="BH50" i="5"/>
  <c r="BC50" i="5"/>
  <c r="BD50" i="5" s="1"/>
  <c r="BB50" i="5"/>
  <c r="BI49" i="5"/>
  <c r="BH49" i="5"/>
  <c r="BC49" i="5"/>
  <c r="BD49" i="5" s="1"/>
  <c r="BB49" i="5"/>
  <c r="BI48" i="5"/>
  <c r="BH48" i="5"/>
  <c r="BC48" i="5"/>
  <c r="BD48" i="5" s="1"/>
  <c r="BB48" i="5"/>
  <c r="BI47" i="5"/>
  <c r="BH47" i="5"/>
  <c r="BC47" i="5"/>
  <c r="BD47" i="5" s="1"/>
  <c r="BB47" i="5"/>
  <c r="BI46" i="5"/>
  <c r="BH46" i="5"/>
  <c r="BC46" i="5"/>
  <c r="BD46" i="5" s="1"/>
  <c r="BB46" i="5"/>
  <c r="BI45" i="5"/>
  <c r="BH45" i="5"/>
  <c r="BC45" i="5"/>
  <c r="BD45" i="5" s="1"/>
  <c r="BB45" i="5"/>
  <c r="BI44" i="5"/>
  <c r="BH44" i="5"/>
  <c r="BC44" i="5"/>
  <c r="BD44" i="5" s="1"/>
  <c r="BB44" i="5"/>
  <c r="BL43" i="5"/>
  <c r="BK43" i="5"/>
  <c r="BI43" i="5"/>
  <c r="BH43" i="5"/>
  <c r="BD43" i="5"/>
  <c r="BC43" i="5"/>
  <c r="BB43" i="5"/>
  <c r="BL42" i="5"/>
  <c r="BK42" i="5"/>
  <c r="BI42" i="5"/>
  <c r="BH42" i="5"/>
  <c r="BD42" i="5"/>
  <c r="BC42" i="5"/>
  <c r="BB42" i="5"/>
  <c r="BL41" i="5"/>
  <c r="BK41" i="5"/>
  <c r="BI41" i="5"/>
  <c r="BH41" i="5"/>
  <c r="BD41" i="5"/>
  <c r="BC41" i="5"/>
  <c r="BB41" i="5"/>
  <c r="BL40" i="5"/>
  <c r="BK40" i="5"/>
  <c r="BI40" i="5"/>
  <c r="BH40" i="5"/>
  <c r="BD40" i="5"/>
  <c r="BC40" i="5"/>
  <c r="BB40" i="5"/>
  <c r="BL39" i="5"/>
  <c r="BK39" i="5"/>
  <c r="BI39" i="5"/>
  <c r="BH39" i="5"/>
  <c r="BD39" i="5"/>
  <c r="BC39" i="5"/>
  <c r="BB39" i="5"/>
  <c r="BL38" i="5"/>
  <c r="BK38" i="5"/>
  <c r="BI38" i="5"/>
  <c r="BH38" i="5"/>
  <c r="BD38" i="5"/>
  <c r="BC38" i="5"/>
  <c r="BB38" i="5"/>
  <c r="BL37" i="5"/>
  <c r="BK37" i="5"/>
  <c r="BI37" i="5"/>
  <c r="BH37" i="5"/>
  <c r="BD37" i="5"/>
  <c r="BC37" i="5"/>
  <c r="BB37" i="5"/>
  <c r="BL36" i="5"/>
  <c r="BK36" i="5"/>
  <c r="BI36" i="5"/>
  <c r="BH36" i="5"/>
  <c r="BD36" i="5"/>
  <c r="BC36" i="5"/>
  <c r="BB36" i="5"/>
  <c r="BL35" i="5"/>
  <c r="BK35" i="5"/>
  <c r="BI35" i="5"/>
  <c r="BH35" i="5"/>
  <c r="BD35" i="5"/>
  <c r="BC35" i="5"/>
  <c r="BB35" i="5"/>
  <c r="BL34" i="5"/>
  <c r="BK34" i="5"/>
  <c r="BI34" i="5"/>
  <c r="BH34" i="5"/>
  <c r="BD34" i="5"/>
  <c r="BC34" i="5"/>
  <c r="BB34" i="5"/>
  <c r="BL33" i="5"/>
  <c r="BK33" i="5"/>
  <c r="BI33" i="5"/>
  <c r="BH33" i="5"/>
  <c r="BD33" i="5"/>
  <c r="BC33" i="5"/>
  <c r="BB33" i="5"/>
  <c r="BL32" i="5"/>
  <c r="BK32" i="5"/>
  <c r="BI32" i="5"/>
  <c r="BH32" i="5"/>
  <c r="BD32" i="5"/>
  <c r="BC32" i="5"/>
  <c r="BB32" i="5"/>
  <c r="BL31" i="5"/>
  <c r="BK31" i="5"/>
  <c r="BI31" i="5"/>
  <c r="BH31" i="5"/>
  <c r="BD31" i="5"/>
  <c r="BC31" i="5"/>
  <c r="BB31" i="5"/>
  <c r="BL30" i="5"/>
  <c r="BK30" i="5"/>
  <c r="BI30" i="5"/>
  <c r="BH30" i="5"/>
  <c r="BD30" i="5"/>
  <c r="BC30" i="5"/>
  <c r="BB30" i="5"/>
  <c r="BL29" i="5"/>
  <c r="BK29" i="5"/>
  <c r="BI29" i="5"/>
  <c r="BH29" i="5"/>
  <c r="BD29" i="5"/>
  <c r="BC29" i="5"/>
  <c r="BB29" i="5"/>
  <c r="BL28" i="5"/>
  <c r="BK28" i="5"/>
  <c r="BI28" i="5"/>
  <c r="BH28" i="5"/>
  <c r="BD28" i="5"/>
  <c r="BC28" i="5"/>
  <c r="BB28" i="5"/>
  <c r="BL27" i="5"/>
  <c r="BK27" i="5"/>
  <c r="BI27" i="5"/>
  <c r="BH27" i="5"/>
  <c r="BD27" i="5"/>
  <c r="BC27" i="5"/>
  <c r="BB27" i="5"/>
  <c r="BI26" i="5"/>
  <c r="BH26" i="5"/>
  <c r="BC26" i="5"/>
  <c r="BD26" i="5" s="1"/>
  <c r="BB26" i="5"/>
  <c r="BI24" i="5"/>
  <c r="BH24" i="5"/>
  <c r="BC24" i="5"/>
  <c r="BD24" i="5" s="1"/>
  <c r="BB24" i="5"/>
  <c r="BI23" i="5"/>
  <c r="BH23" i="5"/>
  <c r="BC23" i="5"/>
  <c r="BD23" i="5" s="1"/>
  <c r="BB23" i="5"/>
  <c r="BI22" i="5"/>
  <c r="BH22" i="5"/>
  <c r="BC22" i="5"/>
  <c r="BD22" i="5" s="1"/>
  <c r="BB22" i="5"/>
  <c r="BI21" i="5"/>
  <c r="BH21" i="5"/>
  <c r="BC21" i="5"/>
  <c r="BD21" i="5" s="1"/>
  <c r="BB21" i="5"/>
  <c r="BI20" i="5"/>
  <c r="BH20" i="5"/>
  <c r="BC20" i="5"/>
  <c r="BD20" i="5" s="1"/>
  <c r="BB20" i="5"/>
  <c r="BI19" i="5"/>
  <c r="BH19" i="5"/>
  <c r="BC19" i="5"/>
  <c r="BD19" i="5" s="1"/>
  <c r="BB19" i="5"/>
  <c r="BI18" i="5"/>
  <c r="BH18" i="5"/>
  <c r="BC18" i="5"/>
  <c r="BD18" i="5" s="1"/>
  <c r="BB18" i="5"/>
  <c r="BL17" i="5"/>
  <c r="BK17" i="5"/>
  <c r="BI17" i="5"/>
  <c r="BH17" i="5"/>
  <c r="BD17" i="5"/>
  <c r="BC17" i="5"/>
  <c r="BB17" i="5"/>
  <c r="BL16" i="5"/>
  <c r="BK16" i="5"/>
  <c r="BI16" i="5"/>
  <c r="BH16" i="5"/>
  <c r="BD16" i="5"/>
  <c r="BC16" i="5"/>
  <c r="BB16" i="5"/>
  <c r="BP15" i="5"/>
  <c r="BC15" i="5"/>
  <c r="BD15" i="5" s="1"/>
  <c r="BB15" i="5"/>
  <c r="BH15" i="5" s="1"/>
  <c r="H15" i="5"/>
  <c r="D131" i="4"/>
  <c r="D130" i="4"/>
  <c r="D129" i="4"/>
  <c r="D128" i="4"/>
  <c r="D127" i="4"/>
  <c r="H120" i="4"/>
  <c r="H118" i="4"/>
  <c r="H116" i="4"/>
  <c r="H114" i="4"/>
  <c r="H112" i="4"/>
  <c r="H110" i="4"/>
  <c r="H108" i="4"/>
  <c r="H106" i="4"/>
  <c r="H104" i="4"/>
  <c r="H102" i="4"/>
  <c r="H100" i="4"/>
  <c r="H95" i="4"/>
  <c r="H93" i="4"/>
  <c r="H91" i="4"/>
  <c r="H89" i="4"/>
  <c r="H87" i="4"/>
  <c r="H85" i="4"/>
  <c r="H83" i="4"/>
  <c r="H81" i="4"/>
  <c r="H73" i="4"/>
  <c r="H67" i="4"/>
  <c r="H65" i="4"/>
  <c r="H63" i="4"/>
  <c r="H61" i="4"/>
  <c r="H59" i="4"/>
  <c r="H57" i="4"/>
  <c r="H55" i="4"/>
  <c r="H50" i="4"/>
  <c r="H48" i="4"/>
  <c r="H46" i="4"/>
  <c r="H43" i="4"/>
  <c r="H41" i="4"/>
  <c r="H39" i="4"/>
  <c r="H37" i="4"/>
  <c r="H35" i="4"/>
  <c r="H31" i="4"/>
  <c r="H23" i="4"/>
  <c r="H21" i="4"/>
  <c r="H19" i="4"/>
  <c r="H17" i="4"/>
  <c r="H15" i="4"/>
  <c r="H329" i="6" l="1"/>
  <c r="E380" i="6" s="1"/>
  <c r="G363" i="6" s="1"/>
  <c r="H363" i="6" s="1"/>
  <c r="H361" i="6" s="1"/>
  <c r="E381" i="6" s="1"/>
  <c r="E383" i="6" s="1"/>
  <c r="H14" i="3" s="1"/>
  <c r="BK158" i="5"/>
  <c r="BK59" i="5"/>
  <c r="BK64" i="5"/>
  <c r="BK75" i="5"/>
  <c r="BL314" i="5"/>
  <c r="BL130" i="5"/>
  <c r="BL132" i="5"/>
  <c r="BL134" i="5"/>
  <c r="BL162" i="5"/>
  <c r="BL81" i="5"/>
  <c r="BK180" i="5"/>
  <c r="BK69" i="5"/>
  <c r="BL100" i="5"/>
  <c r="BL110" i="5"/>
  <c r="BL166" i="5"/>
  <c r="BL82" i="5"/>
  <c r="BK130" i="5"/>
  <c r="BL88" i="5"/>
  <c r="BL64" i="5"/>
  <c r="BL75" i="5"/>
  <c r="BL158" i="5"/>
  <c r="BL181" i="5"/>
  <c r="BK160" i="5"/>
  <c r="BK108" i="5"/>
  <c r="BK60" i="5"/>
  <c r="BK65" i="5"/>
  <c r="BL160" i="5"/>
  <c r="BH176" i="5"/>
  <c r="BK176" i="5" s="1"/>
  <c r="BK82" i="5"/>
  <c r="BK135" i="5"/>
  <c r="BK162" i="5"/>
  <c r="BL60" i="5"/>
  <c r="BL65" i="5"/>
  <c r="BK166" i="5"/>
  <c r="BL168" i="5"/>
  <c r="BL182" i="5"/>
  <c r="BK48" i="5"/>
  <c r="BK50" i="5"/>
  <c r="BK132" i="5"/>
  <c r="BK182" i="5"/>
  <c r="BK76" i="5"/>
  <c r="BK79" i="5"/>
  <c r="BK168" i="5"/>
  <c r="BK181" i="5"/>
  <c r="BK49" i="5"/>
  <c r="BK58" i="5"/>
  <c r="BL135" i="5"/>
  <c r="BK134" i="5"/>
  <c r="BK112" i="5"/>
  <c r="BL180" i="5"/>
  <c r="BK131" i="5"/>
  <c r="BL131" i="5"/>
  <c r="BL112" i="5"/>
  <c r="BM136" i="5"/>
  <c r="BL176" i="5"/>
  <c r="BI171" i="5"/>
  <c r="BL171" i="5" s="1"/>
  <c r="BK171" i="5"/>
  <c r="BK24" i="5"/>
  <c r="BL46" i="5"/>
  <c r="BL50" i="5"/>
  <c r="BL57" i="5"/>
  <c r="BL61" i="5"/>
  <c r="BL63" i="5"/>
  <c r="BL67" i="5"/>
  <c r="BL18" i="5"/>
  <c r="BL20" i="5"/>
  <c r="BK86" i="5"/>
  <c r="BI229" i="5"/>
  <c r="BL229" i="5" s="1"/>
  <c r="BK314" i="5"/>
  <c r="BK317" i="5"/>
  <c r="BK19" i="5"/>
  <c r="BL45" i="5"/>
  <c r="BL51" i="5"/>
  <c r="BL56" i="5"/>
  <c r="BL58" i="5"/>
  <c r="BL66" i="5"/>
  <c r="BL68" i="5"/>
  <c r="BK72" i="5"/>
  <c r="BK80" i="5"/>
  <c r="BL83" i="5"/>
  <c r="BK85" i="5"/>
  <c r="BL90" i="5"/>
  <c r="BL105" i="5"/>
  <c r="BL107" i="5"/>
  <c r="BL19" i="5"/>
  <c r="BL21" i="5"/>
  <c r="BK56" i="5"/>
  <c r="BL74" i="5"/>
  <c r="BL85" i="5"/>
  <c r="BK87" i="5"/>
  <c r="BL94" i="5"/>
  <c r="BL316" i="5"/>
  <c r="BK107" i="5"/>
  <c r="BK110" i="5"/>
  <c r="BK94" i="5"/>
  <c r="BK89" i="5"/>
  <c r="BK98" i="5"/>
  <c r="BL93" i="5"/>
  <c r="BK101" i="5"/>
  <c r="BL98" i="5"/>
  <c r="BH231" i="5"/>
  <c r="BK231" i="5" s="1"/>
  <c r="BK46" i="5"/>
  <c r="BK103" i="5"/>
  <c r="BH230" i="5"/>
  <c r="BK230" i="5" s="1"/>
  <c r="BL26" i="5"/>
  <c r="BL49" i="5"/>
  <c r="BK57" i="5"/>
  <c r="BK67" i="5"/>
  <c r="BL71" i="5"/>
  <c r="BK92" i="5"/>
  <c r="BK102" i="5"/>
  <c r="BL108" i="5"/>
  <c r="BL59" i="5"/>
  <c r="BK81" i="5"/>
  <c r="BK70" i="5"/>
  <c r="BK96" i="5"/>
  <c r="BK54" i="5"/>
  <c r="BK109" i="5"/>
  <c r="BK213" i="5"/>
  <c r="BK18" i="5"/>
  <c r="BK20" i="5"/>
  <c r="BK26" i="5"/>
  <c r="BK71" i="5"/>
  <c r="BL76" i="5"/>
  <c r="BL84" i="5"/>
  <c r="H13" i="5"/>
  <c r="E340" i="5" s="1"/>
  <c r="G337" i="5" s="1"/>
  <c r="H337" i="5" s="1"/>
  <c r="H335" i="5" s="1"/>
  <c r="E341" i="5" s="1"/>
  <c r="E343" i="5" s="1"/>
  <c r="H15" i="3" s="1"/>
  <c r="BL89" i="5"/>
  <c r="BL97" i="5"/>
  <c r="BK99" i="5"/>
  <c r="BL72" i="5"/>
  <c r="BL62" i="5"/>
  <c r="BK61" i="5"/>
  <c r="BL228" i="5"/>
  <c r="BI15" i="5"/>
  <c r="BL15" i="5" s="1"/>
  <c r="BK21" i="5"/>
  <c r="BK45" i="5"/>
  <c r="BK51" i="5"/>
  <c r="BK53" i="5"/>
  <c r="BK73" i="5"/>
  <c r="BK77" i="5"/>
  <c r="BL80" i="5"/>
  <c r="BK83" i="5"/>
  <c r="BL86" i="5"/>
  <c r="BK88" i="5"/>
  <c r="BL91" i="5"/>
  <c r="BK93" i="5"/>
  <c r="BL99" i="5"/>
  <c r="BL106" i="5"/>
  <c r="BH228" i="5"/>
  <c r="BK228" i="5" s="1"/>
  <c r="BK300" i="5"/>
  <c r="BK315" i="5"/>
  <c r="BK15" i="5"/>
  <c r="BK23" i="5"/>
  <c r="BL53" i="5"/>
  <c r="BK63" i="5"/>
  <c r="BK68" i="5"/>
  <c r="BL70" i="5"/>
  <c r="BL73" i="5"/>
  <c r="BK91" i="5"/>
  <c r="BL96" i="5"/>
  <c r="BL101" i="5"/>
  <c r="BK106" i="5"/>
  <c r="BL300" i="5"/>
  <c r="BL315" i="5"/>
  <c r="BK100" i="5"/>
  <c r="BL24" i="5"/>
  <c r="BK44" i="5"/>
  <c r="BK47" i="5"/>
  <c r="BK52" i="5"/>
  <c r="BK62" i="5"/>
  <c r="BL69" i="5"/>
  <c r="BK74" i="5"/>
  <c r="BL87" i="5"/>
  <c r="BK90" i="5"/>
  <c r="BL317" i="5"/>
  <c r="BL231" i="5"/>
  <c r="BK22" i="5"/>
  <c r="BL44" i="5"/>
  <c r="BL52" i="5"/>
  <c r="BL54" i="5"/>
  <c r="BK66" i="5"/>
  <c r="BK84" i="5"/>
  <c r="BK97" i="5"/>
  <c r="BK105" i="5"/>
  <c r="BI213" i="5"/>
  <c r="BL213" i="5" s="1"/>
  <c r="BK316" i="5"/>
  <c r="BI298" i="5"/>
  <c r="BL298" i="5" s="1"/>
  <c r="BH298" i="5"/>
  <c r="BK298" i="5" s="1"/>
  <c r="BL48" i="5"/>
  <c r="BL77" i="5"/>
  <c r="BL102" i="5"/>
  <c r="BL103" i="5"/>
  <c r="BM110" i="5"/>
  <c r="BL22" i="5"/>
  <c r="BH286" i="5"/>
  <c r="BK286" i="5" s="1"/>
  <c r="BI286" i="5"/>
  <c r="BL286" i="5" s="1"/>
  <c r="BI296" i="5"/>
  <c r="BL296" i="5" s="1"/>
  <c r="BH296" i="5"/>
  <c r="BK296" i="5" s="1"/>
  <c r="BH294" i="5"/>
  <c r="BK294" i="5" s="1"/>
  <c r="BI294" i="5"/>
  <c r="BL294" i="5" s="1"/>
  <c r="BL47" i="5"/>
  <c r="BL79" i="5"/>
  <c r="BL92" i="5"/>
  <c r="BL109" i="5"/>
  <c r="BI288" i="5"/>
  <c r="BL288" i="5" s="1"/>
  <c r="BH288" i="5"/>
  <c r="BK288" i="5" s="1"/>
  <c r="BL23" i="5"/>
  <c r="BL230" i="5"/>
  <c r="BH313" i="5"/>
  <c r="BK313" i="5" s="1"/>
  <c r="BI313" i="5"/>
  <c r="BL313" i="5" s="1"/>
  <c r="H98" i="4"/>
  <c r="E130" i="4" s="1"/>
  <c r="H53" i="4"/>
  <c r="E129" i="4" s="1"/>
  <c r="H26" i="4"/>
  <c r="E128" i="4" s="1"/>
  <c r="H13" i="4"/>
  <c r="E127" i="4" s="1"/>
  <c r="E385" i="6" l="1"/>
  <c r="E387" i="6" s="1"/>
  <c r="BN110" i="5"/>
  <c r="E345" i="5"/>
  <c r="E347" i="5" s="1"/>
  <c r="G124" i="4"/>
  <c r="H124" i="4" s="1"/>
  <c r="H122" i="4" s="1"/>
  <c r="E131" i="4" s="1"/>
  <c r="E133" i="4" s="1"/>
  <c r="E135" i="4" l="1"/>
  <c r="E137" i="4" s="1"/>
  <c r="H16" i="3"/>
  <c r="H19" i="3" s="1"/>
  <c r="H21" i="3" s="1"/>
  <c r="H23" i="3" s="1"/>
</calcChain>
</file>

<file path=xl/sharedStrings.xml><?xml version="1.0" encoding="utf-8"?>
<sst xmlns="http://schemas.openxmlformats.org/spreadsheetml/2006/main" count="1638" uniqueCount="768">
  <si>
    <t>Postavka</t>
  </si>
  <si>
    <t>Količina</t>
  </si>
  <si>
    <t>Opis postavke</t>
  </si>
  <si>
    <t>Opomba postavke</t>
  </si>
  <si>
    <t>Normativ</t>
  </si>
  <si>
    <t xml:space="preserve">Enota </t>
  </si>
  <si>
    <t>Cena za enoto</t>
  </si>
  <si>
    <t>1 PREDDELA</t>
  </si>
  <si>
    <t>2 ZEMELJSKA DELA IN TEMELJENJE</t>
  </si>
  <si>
    <t>PREDDELA SKUPAJ:</t>
  </si>
  <si>
    <t>ZEMELJSKA DELA IN TEMELJENJE SKUPAJ:</t>
  </si>
  <si>
    <t>TUJE STORITVE SKUPAJ:</t>
  </si>
  <si>
    <t>Cena skupaj</t>
  </si>
  <si>
    <t xml:space="preserve">  CENA SKUPAJ (brez DDV)</t>
  </si>
  <si>
    <t xml:space="preserve">  CENA SKUPAJ (z DDV)</t>
  </si>
  <si>
    <t>Projekt:</t>
  </si>
  <si>
    <t>Načrt:</t>
  </si>
  <si>
    <t>Faza:</t>
  </si>
  <si>
    <t>kos</t>
  </si>
  <si>
    <t>m2</t>
  </si>
  <si>
    <t>m3</t>
  </si>
  <si>
    <t>ura</t>
  </si>
  <si>
    <t>kom</t>
  </si>
  <si>
    <t>NEPREDVIDENA DELA SKUPAJ:</t>
  </si>
  <si>
    <t>Nadzor upravljavca vodovoda</t>
  </si>
  <si>
    <t>Razna nepredvidena dela, ki se pojavijo v času izvajanja gradnje (10% od vseh del)</t>
  </si>
  <si>
    <t>Analiza vzorca pitne vode s strani pooblaščene organizacije.</t>
  </si>
  <si>
    <t>Lokacija:</t>
  </si>
  <si>
    <t xml:space="preserve">  DDV (22%)</t>
  </si>
  <si>
    <t>Objekt/Storitev</t>
  </si>
  <si>
    <t>Skupna cena                   (brez DDV-ja)</t>
  </si>
  <si>
    <t>1.1</t>
  </si>
  <si>
    <t>CENA SKUPAJ (brez DDV-ja):</t>
  </si>
  <si>
    <t>DDV (22%):</t>
  </si>
  <si>
    <t>CENA SKUPAJ (z DDV-jem):</t>
  </si>
  <si>
    <t>Izvedba ureditve meje povsod, kjer se med gradnjo porušijo mejniki s strani pooblaščenega geodeta, kom - mejnik</t>
  </si>
  <si>
    <t>ur</t>
  </si>
  <si>
    <t>Tlačni preizkus cevovoda v skladu z navodili standarda      EN 805, s kontrolo nadzornega organa</t>
  </si>
  <si>
    <t>1.1.1.</t>
  </si>
  <si>
    <t>1.1.3.</t>
  </si>
  <si>
    <t>2.1.</t>
  </si>
  <si>
    <t>2.2.</t>
  </si>
  <si>
    <t>2.3.</t>
  </si>
  <si>
    <t>2.4.</t>
  </si>
  <si>
    <t>2.5.</t>
  </si>
  <si>
    <t>2.6.</t>
  </si>
  <si>
    <t>3.1.</t>
  </si>
  <si>
    <t>4.2.</t>
  </si>
  <si>
    <t>5.1.</t>
  </si>
  <si>
    <t>6.1.</t>
  </si>
  <si>
    <t>6.2.</t>
  </si>
  <si>
    <t>7.1.</t>
  </si>
  <si>
    <t>Žig in podpis ponudnika</t>
  </si>
  <si>
    <t>………………………….</t>
  </si>
  <si>
    <t>MONTAŽNA DELA SKUPAJ:</t>
  </si>
  <si>
    <t>4.1.</t>
  </si>
  <si>
    <t>Priprava deponije za vodovodni material in gradbeni material. Upoštevati je pridobitev soglasja lastnika parcele in plačilo odškodnine.</t>
  </si>
  <si>
    <t xml:space="preserve">Dezinfekcija in izpiranje cevovoda, ki ga izvede za to pristojni zavod, vključno s pridobitvijo atesta o izvedenem klornem šoku. </t>
  </si>
  <si>
    <t>Projektatski nadzor med izvedbo.</t>
  </si>
  <si>
    <t>Izdelava varnostnega načrta.</t>
  </si>
  <si>
    <t>Izdelava PID-a v skladu z GZ in dopolnitvami, ter po zahtevah bodočega upravljalca vodovoda (4x v projektni obliki in in 2x v elektronski obliki).</t>
  </si>
  <si>
    <t>Izdelava, namestitev in po koncu gradnje odstranitev OBVESTILNE TABLE z nosilnim panojem na gradbišču - komplet.</t>
  </si>
  <si>
    <t>PZI</t>
  </si>
  <si>
    <t>Priprava gradbišča z vsemi potrebnimi deli in materiali.</t>
  </si>
  <si>
    <t>Zavarovanje gradbišča med gradnjo, ki se po končanih delih odstrani - ocena.</t>
  </si>
  <si>
    <t>1.1 Ostala dela</t>
  </si>
  <si>
    <t>1.1.5.</t>
  </si>
  <si>
    <t>Strojni izkop humusa v debelini 25 cm z nakladanjem na kamion in odvozom na gradbiščno deponijo do 10.000 m in hranjenjem na deponiji do ponovne uporabe.</t>
  </si>
  <si>
    <t>3 BETONSKA DELA</t>
  </si>
  <si>
    <t>BETONSKA DELA SKUPAJ:</t>
  </si>
  <si>
    <t>6.3.</t>
  </si>
  <si>
    <t>6.4.</t>
  </si>
  <si>
    <t>6.5.</t>
  </si>
  <si>
    <t>9.1.</t>
  </si>
  <si>
    <t>9.2.</t>
  </si>
  <si>
    <t>9.3.</t>
  </si>
  <si>
    <t>9.4.</t>
  </si>
  <si>
    <t>9.5.</t>
  </si>
  <si>
    <t>9.6.</t>
  </si>
  <si>
    <t>10.1.</t>
  </si>
  <si>
    <t>8.1.</t>
  </si>
  <si>
    <t>8.3.</t>
  </si>
  <si>
    <t>Široki strojni izkop gradbene jame v terenu III- kat. Z nakladanjem na kamion in prevoz v deponijo na gradbišču.</t>
  </si>
  <si>
    <t>Nabava dobava in vgradnja tamponskega materiala pod tlaki v debelini 20 cm in strojno komprimiranje</t>
  </si>
  <si>
    <t>Nakladanje na prevozno kamion in odvoz preostalega materiala od izkopa v končno deponijo na razdaljo 3 km, z vsemi stroški deponiranja (deponija, planiranje in valjanje v deponiji)</t>
  </si>
  <si>
    <t>Armatura različnih profilov in kvalitet – ocena.</t>
  </si>
  <si>
    <t>kg</t>
  </si>
  <si>
    <t>Nabava ter dobava betona in vgradnja betona v temelje in temelne zidove; enostavna armatura. C16/20, prereza nad 0,30 m3/m2.</t>
  </si>
  <si>
    <t>3.2.</t>
  </si>
  <si>
    <t>4 TESARSKA DELA</t>
  </si>
  <si>
    <t>TESARSKA DELA SKUPAJ:</t>
  </si>
  <si>
    <t>5 ZIDARSKA DELA</t>
  </si>
  <si>
    <t>ZIDARSKA DELA SKUPAJ</t>
  </si>
  <si>
    <t>5.2.</t>
  </si>
  <si>
    <t>5.3.</t>
  </si>
  <si>
    <t>5.4.</t>
  </si>
  <si>
    <t>5.5.</t>
  </si>
  <si>
    <t>" - KV  delavec</t>
  </si>
  <si>
    <t xml:space="preserve">Vzidava predpražnika velikosti 400/600mm </t>
  </si>
  <si>
    <t>Vzidava strgala za čevlje</t>
  </si>
  <si>
    <t>Gradbena pomoč pri izvedbi inštalacijskih del in montaži opreme.</t>
  </si>
  <si>
    <t>6 ZUNANJA DELA</t>
  </si>
  <si>
    <t>ZUNANJA DELA SKUPAJ:</t>
  </si>
  <si>
    <t>Polaganje betonskih robnikov z betonskim temeljem. Gredni robnik 5/25/1</t>
  </si>
  <si>
    <t>m1</t>
  </si>
  <si>
    <t>Dobava in vgrajevanje enozrnatega betona C 12/15 deb. 10 cm, vključno z vsemi pomižnimi deli, materialom do mesta vgraditve.</t>
  </si>
  <si>
    <t>Nabava, dobava in polaganje betonskih plošč, vključno z vsemi pomožnimi deli, materialom in prenosi do mesta vgraditve.</t>
  </si>
  <si>
    <t>" - " KULIR" betonske plošče 40 x 40 cm položene na pesek</t>
  </si>
  <si>
    <t>Nasip krogel ob hiši deb. 10 cm na platoju kontejnerja.</t>
  </si>
  <si>
    <t>Betonske mulde za odvod strešne vode</t>
  </si>
  <si>
    <t>6.6.</t>
  </si>
  <si>
    <t>6.7.</t>
  </si>
  <si>
    <t>6.8.</t>
  </si>
  <si>
    <t>7.2.</t>
  </si>
  <si>
    <t>KLEPARSKA DELA SKUPAJ:</t>
  </si>
  <si>
    <t>Nabava materiala in izdelava ter montaža žlebov strehe iz Al pločevine 0,055mm, razvite širine 33 cm</t>
  </si>
  <si>
    <t>8.2.</t>
  </si>
  <si>
    <t>KOVINSKA DELA SKUPAJ:</t>
  </si>
  <si>
    <t>Kompletna izdelava dobava ter montaža inox predpražnika z mrežo na tečajih velikosti 600/400 mm, material AISI 316</t>
  </si>
  <si>
    <t>Kompletna izdelava dobava ter montaža inox strgala za čevlje vgrajenega v tlak velikosti 200/100 mm, material AISI 316</t>
  </si>
  <si>
    <t>11.1.</t>
  </si>
  <si>
    <t>12.1.</t>
  </si>
  <si>
    <t>Preizkusni pogon in vreguliranje sistema.</t>
  </si>
  <si>
    <t xml:space="preserve">Montažno-demontažni kosi morajo biti izdelani iz jekla, z epoxy zaščito minimalno 250 mikronov, s stojnimi vijaki in maticami za regulacijo, z EPDM  tesnenjem. Vse v skladu z ISO 1092-2. </t>
  </si>
  <si>
    <t>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Na obeh straneh klina so pravokotna teflonska vodila. Spoj telesa in pokrova mora biti izveden brez vijakov in zagozd. Ustrezati morajo standardu EN 1074-2 in ISO 2537</t>
  </si>
  <si>
    <t>Q KOS INOX DN 50 (55 x 2,5 mm)</t>
  </si>
  <si>
    <t>ODZRAČEVALNI VENTIL AVTOMATSKI (DVOJNI), DN 50</t>
  </si>
  <si>
    <t>EV zasun DN 50 s kolesom</t>
  </si>
  <si>
    <r>
      <t xml:space="preserve">Ročno planiranje dna izkopa z izkopom do 0,02m3/m2 do točnosti </t>
    </r>
    <r>
      <rPr>
        <sz val="10"/>
        <rFont val="Arial"/>
        <family val="2"/>
        <charset val="238"/>
      </rPr>
      <t>±</t>
    </r>
    <r>
      <rPr>
        <sz val="10"/>
        <rFont val="Arial CE"/>
        <family val="2"/>
        <charset val="238"/>
      </rPr>
      <t>2 cm</t>
    </r>
  </si>
  <si>
    <t>1.1.2.</t>
  </si>
  <si>
    <t>Izvedba terenskega ogleda pred samo gradnjo v prisotnosti predstavnika Zavoda za varstvo narave. Vključno z evidentiranje morebitnih dreves za odstranitev in krčitev.</t>
  </si>
  <si>
    <t>1.1.4.</t>
  </si>
  <si>
    <t xml:space="preserve">Izdelava načrta vodenja in zavarovanja prometa v času gradnje </t>
  </si>
  <si>
    <t>Geotehnični nadzor gradbene jame v času gradnje</t>
  </si>
  <si>
    <t>m</t>
  </si>
  <si>
    <t>kpl</t>
  </si>
  <si>
    <t xml:space="preserve">  </t>
  </si>
  <si>
    <t xml:space="preserve">Kompletna izvedba preboj v tleh za potrebe uvoda električnih kablov v kontejner, v kompletu z ustrezno uvodnico za vgradnjo v pod kontejnerja. (tipki izdelek PEZETE d.o.o. ali enakovredno) sicer 1x NN dovodni kabel, 1x kabli za potrebe el. inštlacij v vodohranu pod kontejnerjem (do 10 kablov). </t>
  </si>
  <si>
    <t xml:space="preserve"> -</t>
  </si>
  <si>
    <t>elektroenergetsko napajanje 10 V – 30 V DC,</t>
  </si>
  <si>
    <t xml:space="preserve"> </t>
  </si>
  <si>
    <t>energetska poraba &lt;8 W,</t>
  </si>
  <si>
    <t>standardno vgrajen sistem čiščenja elektrod,</t>
  </si>
  <si>
    <t>stopnjo mehanske zaščite IP68,</t>
  </si>
  <si>
    <t>standardno vgrajena možnost serijske komunikacije Modbus RTU RS485,</t>
  </si>
  <si>
    <t xml:space="preserve">analogni izhodni signala 4-20 mA, </t>
  </si>
  <si>
    <t>dva digitalna izhoda.,</t>
  </si>
  <si>
    <t>standardno vgrajena zaščita za nastavitve z geslom in</t>
  </si>
  <si>
    <t>dvosmerno merjenje pretoka.</t>
  </si>
  <si>
    <t>stopnjo mehanske zaščite IP56,</t>
  </si>
  <si>
    <t>dva digitalna izhoda in</t>
  </si>
  <si>
    <t>standardno vgrajena zaščita za nastavitve z geslom.</t>
  </si>
  <si>
    <r>
      <t xml:space="preserve">Za potrebe daljikega nadzora (telemetrije) na objektu je potrebno iz hidropostaje pripraviti naslednje </t>
    </r>
    <r>
      <rPr>
        <b/>
        <sz val="10"/>
        <rFont val="Arial CE"/>
        <charset val="238"/>
      </rPr>
      <t>izhodbne signale</t>
    </r>
    <r>
      <rPr>
        <sz val="10"/>
        <rFont val="Arial CE"/>
        <charset val="238"/>
      </rPr>
      <t xml:space="preserve"> in sicer</t>
    </r>
  </si>
  <si>
    <t>položaj glavnega stikala na omari,</t>
  </si>
  <si>
    <t>signalizacija okvare odvodnikov,</t>
  </si>
  <si>
    <t>izpad instalacijskega odklopnika za krmilno napetost,</t>
  </si>
  <si>
    <t>izpad instalacijskega odklopnika  za črpalko Č1,</t>
  </si>
  <si>
    <t>delovanje črpalke Č1 – ROČNO,</t>
  </si>
  <si>
    <t>delovanje črpalke Č1 – AVTOMATSKO,</t>
  </si>
  <si>
    <t>delovanje črpalke Č1,</t>
  </si>
  <si>
    <t>napaka frekvenčnega pretvornika Č1,</t>
  </si>
  <si>
    <t>izpad instalacijskega odklopnika  za črpalko Č2,</t>
  </si>
  <si>
    <t>delovanje črpalke Č2 – ROČNO,</t>
  </si>
  <si>
    <t>delovanje črpalke Č2 – AVTOMATSKO,</t>
  </si>
  <si>
    <t>delovanje črpalke Č2,</t>
  </si>
  <si>
    <t>napaka frekvenčnega pretvornika Č2,</t>
  </si>
  <si>
    <t>podatek o toku Č2 – tokovna zanka 4-20 mA</t>
  </si>
  <si>
    <t>pripravljenost HP-ja na delovanje</t>
  </si>
  <si>
    <t>podatek o toku Č1 – tokovna zanka 4-20 mA,</t>
  </si>
  <si>
    <t>Mod BUS RTU RS485 komunikacija</t>
  </si>
  <si>
    <r>
      <t xml:space="preserve">Iz daljikega nadzora (telemetrije) na objektu bo hidropostaja prejemala naslednje </t>
    </r>
    <r>
      <rPr>
        <b/>
        <sz val="10"/>
        <rFont val="Arial CE"/>
        <charset val="238"/>
      </rPr>
      <t>vhodbne signale</t>
    </r>
    <r>
      <rPr>
        <sz val="10"/>
        <rFont val="Arial CE"/>
        <charset val="238"/>
      </rPr>
      <t xml:space="preserve"> in sicer</t>
    </r>
  </si>
  <si>
    <t>podatek o napajalni napetosti (smer, asimetrija),</t>
  </si>
  <si>
    <t>suha zaščita črpalk,</t>
  </si>
  <si>
    <t>vklop črpalke Č1 - oz. možno delovanja,</t>
  </si>
  <si>
    <t>vklop črpalke Č2 - oz. možno delovanja,</t>
  </si>
  <si>
    <t>referenčna vrednost za črpalko Č1 - nastavitev izhodnega tlaka</t>
  </si>
  <si>
    <t>referenčna vrednost za črpalko Č2 - nastavitev izhodnega tlaka</t>
  </si>
  <si>
    <r>
      <t>Predračun z rekapitulacijo stroškov                                                                                                               NIZKONAPETOSTNI PRIKLJUČEK 0,4 kV VODOHRANA KOSTANJ 100 m</t>
    </r>
    <r>
      <rPr>
        <b/>
        <vertAlign val="superscript"/>
        <sz val="12"/>
        <rFont val="Arial"/>
        <family val="2"/>
        <charset val="238"/>
      </rPr>
      <t>3</t>
    </r>
  </si>
  <si>
    <t>1. PRIPRAVLJALNA DELA</t>
  </si>
  <si>
    <t>PRIPRAVLJALNA DELA SKUPAJ:</t>
  </si>
  <si>
    <t>1.1.</t>
  </si>
  <si>
    <t>1.2.</t>
  </si>
  <si>
    <t>Vzpostavitev gradbišča v prvotno stanje po končanju vseh del.</t>
  </si>
  <si>
    <t>1.3.</t>
  </si>
  <si>
    <t>Zakoličba trase kablovoda.</t>
  </si>
  <si>
    <t>1.4.</t>
  </si>
  <si>
    <t>Zakoličba vseh ostalih obstoječih komunalnih vodov (ocenjeno).</t>
  </si>
  <si>
    <t>1.5.</t>
  </si>
  <si>
    <t>Izvedba stikalnih manipulacij, preizkus breznapetostnega stanja in zagotovitev varnega dela</t>
  </si>
  <si>
    <t>1.6.</t>
  </si>
  <si>
    <t>1.7.</t>
  </si>
  <si>
    <t>1.8.</t>
  </si>
  <si>
    <t>1.9.</t>
  </si>
  <si>
    <t>2. ZEMELJSKA DELA</t>
  </si>
  <si>
    <t>ZEMELJSKA DELASKUPAJ:</t>
  </si>
  <si>
    <t>Opomba:</t>
  </si>
  <si>
    <t>Rušenje obstoječih asfaltnih površin in odkop zgornjega ustroja ceste se obračuna pri popisu za vodovoda. 
Zunanja ureditev teh površin se obračuna pri vodoovodu oz. gradbenem delu!</t>
  </si>
  <si>
    <t>Izkop komunalnega jarka z kombiniranim strojno - ročni izkopom s širino dna razširitve je 0,4 m, globine 0,8 m, naklon brežin, 75° v terenu od III. in IV. kategorije. Izkop z odmetom na stran, 1.0 m od roba jarka.</t>
  </si>
  <si>
    <t>Ročni izkop pri križanju z obstoječimi komunalnimi vodi</t>
  </si>
  <si>
    <t>Fino strojno in ročno planiranje dna jarka po globinski zakoličbi nivelete s toč. +-2 cm.</t>
  </si>
  <si>
    <t>Dobava in izdelava peščene posteljice iz peska granulacije 0-6 mm za cevovod iz polietilena in kablovode, s strojnim nabijanjem do 95% po Proctorju in izravnavo do točnosti +-0,5 cm. Debelina peščene posteljice  je 10 cm, vključno z nabavo in dobavo peš.mat.</t>
  </si>
  <si>
    <t>Dobava in izdelava zasipa ob cevi do temena ter nad temenom cevi s peskom 0-6 mm, komprimacijo do 95% po Proctorju, vključno z nabavo in dobavo peš.mat.</t>
  </si>
  <si>
    <t xml:space="preserve">Strojni zasip jarka z izkopanim materialom, s strojnim komprimiranjem s težkimi komprimacijskimi sredstvi v plasteh po 20 cm, do zbitosti, to je do 95% po Proctorju. </t>
  </si>
  <si>
    <t>2.7.</t>
  </si>
  <si>
    <t>Kombiniranim strojno - ročni izkopom  jame za podstavek PS-PMO, dimenzije izkopa 1,0 m x 0,6 m,  globine 0,9 m, v terenu od III. in IV. kategorije. Izkop z odmetom na stran, 1.0 m od roba jarka.</t>
  </si>
  <si>
    <t>2.8.</t>
  </si>
  <si>
    <t>Strojni zasip gradbene jame okrog podstavka PS-PMO v plasteh po 30 cm in komprimiranjem do 50 Mpa.</t>
  </si>
  <si>
    <t>2.9.</t>
  </si>
  <si>
    <t>Strojno nakladanje viška materiala na kamion, odvoz v deponijo do 10,0 km, v ceni je zajet tudi strošek deponije.</t>
  </si>
  <si>
    <t>3. MONTAŽNA DELA</t>
  </si>
  <si>
    <t xml:space="preserve">Dobava kabla NAYY-J 4x70 + 2,5 mm2 </t>
  </si>
  <si>
    <t>Uvleka kabla NAYY-J 4x70 + 2,5 mm2 v zaščitno cev</t>
  </si>
  <si>
    <t>3.3.</t>
  </si>
  <si>
    <t xml:space="preserve">Montaža kabelske glave, kabelskih končnikov in priklop kabla NAYY-J 4x 70 + 2,5 mm2 v novopredvidenem PS-PMO. </t>
  </si>
  <si>
    <t>3.4.</t>
  </si>
  <si>
    <t xml:space="preserve">Montaža kabla NAYY-J 4x 70 + 2,5 mm2 po lesenem A drogu (8m), zaščita kabla do višine 2,5 m nad tlemi </t>
  </si>
  <si>
    <t>3.5.</t>
  </si>
  <si>
    <t>Montaža kabelske glave, kabelskih končnikov  na kablu NAYY-J 4x 70 + 2,5 mm2.</t>
  </si>
  <si>
    <t>3.6.</t>
  </si>
  <si>
    <t>Priklop zemeljskega kabla na SKS kabel obstoječega prostozračnega omrežja.</t>
  </si>
  <si>
    <t>3.7.</t>
  </si>
  <si>
    <t>Dobava in montaža PS-PMO sestavljene iz:</t>
  </si>
  <si>
    <t>○</t>
  </si>
  <si>
    <t xml:space="preserve">Stikalni blok dimenzij  (v x š x g) 1250 x 500 x 320 mm z enojnimi vrati in z odprtim dnom ter zračno režo pod streho in na dnu omare . Stopnja mehanske žaščite IP54.  Narejen iz vroče stisnjenega poliestra, ojačanega s steklenimi vlakni.  Barva siva RAL 7032.Tovarniški izdelek  SCHRACK  ali enakovredno.  </t>
  </si>
  <si>
    <t>Streha za omaro dimenzij (v x š x g) 1250 x 500 x 320 mm. Narejena iz vroče stisnjenega poliestra, ojačanega s steklenimi vlakni. Barva siva RAL 7032. Tovarniški izdelek. SCHRACK  ali enakovredno.</t>
  </si>
  <si>
    <t>Podstavek za omaro dimenzij (v x š x g) 1250 x 500 x 320 mm  Narejen iz vroče stisnjenega poliestra, ojačanega s steklenimi vlakni. Višina podstavka 900 mm, primeren za vgradnjo v betonski temelj. Barva siva RAL 7032. Tovarniški izdelek. SCHRACK  ali enakovredno.</t>
  </si>
  <si>
    <t>3.8.</t>
  </si>
  <si>
    <t>Dobava in montaža opreme:</t>
  </si>
  <si>
    <t xml:space="preserve">Varovalčni ločilnik 3 polni, velikosti 1 (do 250 A). </t>
  </si>
  <si>
    <t>Tarifne varovalke 20A, karakteristike gG-gL žigosone z strani distributerja el. energije na tem območju (Elektro Maribor)</t>
  </si>
  <si>
    <t>Ničelna oz. PEN zbiralka v kompletu z podpornimi izolatorji</t>
  </si>
  <si>
    <t>večfunkcijski elektronski trifazni števec, direktne vezave - tip štecva definiran v soglasju za pikljiučitev distributerja električne energije.</t>
  </si>
  <si>
    <t>Prenapetostni odvodniki za TN-C-S sistem napajanja razreda I.</t>
  </si>
  <si>
    <t>Vrstne sponke, ožičenje, enopolna shema in nalepke s funkcionalnimi napisi in delo</t>
  </si>
  <si>
    <t>3.9.</t>
  </si>
  <si>
    <t xml:space="preserve">Dobava in polaganje zaščitne cevi Φ 110 mm v kabelski jarek oz. skupni jarek z vodovodom. </t>
  </si>
  <si>
    <t>3.10.</t>
  </si>
  <si>
    <t>Spojka za začitno cev i Φ 110 mm</t>
  </si>
  <si>
    <t xml:space="preserve">kos </t>
  </si>
  <si>
    <t>3.11.</t>
  </si>
  <si>
    <t>Dobava in položitev ozemljitvenega valjanca INOX 30x3,5 mm v izkopani jarek.</t>
  </si>
  <si>
    <t>3.12.</t>
  </si>
  <si>
    <t>Dobava in montaža križnih sponk za INOX trak.</t>
  </si>
  <si>
    <t>3.13.</t>
  </si>
  <si>
    <t>Dobava in polaganje "GAL" platičnega ščitnika.</t>
  </si>
  <si>
    <t>3.14.</t>
  </si>
  <si>
    <t>Dobava in polaganje opozorilnega traku " POZOR ENERGETSKI KABEL "</t>
  </si>
  <si>
    <t>3.15.</t>
  </si>
  <si>
    <t xml:space="preserve">Dobava in nasutje v podstavek PS-PMO sredstva za preprečevanje vlage v PS-PMO </t>
  </si>
  <si>
    <t>3.16.</t>
  </si>
  <si>
    <t>Drobni vezni material, opozorilni napisi  in oznake.</t>
  </si>
  <si>
    <t>4. ZAKLJUČNA DELA</t>
  </si>
  <si>
    <t>ZAKLJUČNA DELA SKUPAJ:</t>
  </si>
  <si>
    <t>Izdelava geodetskega posnetka v Gauss Kruegerjevem koordinatnem sistemu v elektronski obliki in vris v kataster GJI, vključno s potrdilom vrisa.</t>
  </si>
  <si>
    <t>Izvedba instalacijskih meritev električne instalacije in strelovodne naprave ter izdaja merilnih protokolov.</t>
  </si>
  <si>
    <t>4.3.</t>
  </si>
  <si>
    <t>Storitve raznih komunalnih in drugih organizacij - predvideno</t>
  </si>
  <si>
    <t>4.4.</t>
  </si>
  <si>
    <t>Tehnični nadzor Elektro Maribor - predvideno</t>
  </si>
  <si>
    <t>4.5.</t>
  </si>
  <si>
    <t>Pridobitev elektronergetskega soglasja za 3x 20 A in pogodbe za priključitev na distribucijsko omrežje.</t>
  </si>
  <si>
    <t>4.6.</t>
  </si>
  <si>
    <t xml:space="preserve">Sodelovanje pri tehničnem pregledu. </t>
  </si>
  <si>
    <t>4.7.</t>
  </si>
  <si>
    <t>Projektantski nadzor v času gradnje el.  instalacij na objektu.</t>
  </si>
  <si>
    <t>4.8.</t>
  </si>
  <si>
    <t>Vnašanje sprememb med gradnjo v risbe faze PZI in priprava tehnične dokumantacije PID</t>
  </si>
  <si>
    <t>4.9.</t>
  </si>
  <si>
    <t>Izdelava tehnične dokumentacije PID in navodil za obratovanje in vzdrževanje NN priključka.</t>
  </si>
  <si>
    <t>4.10.</t>
  </si>
  <si>
    <t>Upravljalski nadzor v času   gradnje el.  instalacij na objektu</t>
  </si>
  <si>
    <t>4.11.</t>
  </si>
  <si>
    <t>Pregled kablovoda in NN omrežja ter vključitev v NN omrežje.</t>
  </si>
  <si>
    <t>5. NEPREDVIDENA DELA</t>
  </si>
  <si>
    <t>%</t>
  </si>
  <si>
    <t>1. ELEKTRIČNE INŠTLACIJE IN ELEKTRIČNA OPREMA</t>
  </si>
  <si>
    <t>EL. INŠTLACIJE IN EL. OPREMA SKUPAJ:</t>
  </si>
  <si>
    <t>Opremljen z električno opremo:</t>
  </si>
  <si>
    <t>Preklopno stikalo 1- 0 -2  4-polno / 40A / 15 kW za montažo na vrata el. razdelilnika, z prigrajenimi pomožnimi signalnimi kontakti. SCHRACK ali enakovredno.</t>
  </si>
  <si>
    <t>SCHRACK</t>
  </si>
  <si>
    <r>
      <t xml:space="preserve">Zaščitno tokovno stikalo na direfenčni tok 40 / 0,3A 4p občutljivo na pulzirajoče tokove in </t>
    </r>
    <r>
      <rPr>
        <b/>
        <sz val="10"/>
        <rFont val="Arial"/>
        <family val="2"/>
        <charset val="238"/>
      </rPr>
      <t>primerno za obratovanje z frekvenčnimi pretvorniki.</t>
    </r>
    <r>
      <rPr>
        <sz val="10"/>
        <rFont val="Arial"/>
        <family val="2"/>
        <charset val="238"/>
      </rPr>
      <t xml:space="preserve"> SCHRACK ali enakovredno.</t>
    </r>
  </si>
  <si>
    <t>Naprava za avtomatski ponovni vklop; 230 V AC. Tip: FSA - SCHRACK ali enakovredno.</t>
  </si>
  <si>
    <t>Zaščitno tokovno stikalo na direfenčni tok 25 / 0,03A 4p občutljivo na pulzirajoče tokove (splošne električne instalacije).  Stikalo mora imeti prigrajeni pomožni kontakt za kontrolo položaja. SCHRACK ali enakovredno.</t>
  </si>
  <si>
    <t>Glavno stikalo 4-polno / 40 A / 15 kW zaza montažo na vrata el. razdelilnika, ročaj rdeči, maska rumena. Stikalo mora imeti prigrajeni pomožni kontakt za kontrolo položaja. SCHRACK ali enakovredno.</t>
  </si>
  <si>
    <t>Premostitvene tuljave za prenapetostno zaščito. SCHRACK ali enakovredno.</t>
  </si>
  <si>
    <t xml:space="preserve">Analizator omrežja z naslednjimi karakteristikami:      </t>
  </si>
  <si>
    <t xml:space="preserve">4 - KVADRANTNA MERITEV:                                       </t>
  </si>
  <si>
    <t xml:space="preserve"> ▫  napetost, medfazna napetost                                   </t>
  </si>
  <si>
    <t xml:space="preserve"> ▫  fazni tok                               </t>
  </si>
  <si>
    <t xml:space="preserve"> ▫  tok v nevtralnem vodniku                        </t>
  </si>
  <si>
    <t xml:space="preserve"> ▫  frekvenca                               </t>
  </si>
  <si>
    <t xml:space="preserve"> ▫  faktor moči                                 </t>
  </si>
  <si>
    <t xml:space="preserve"> ▫  delova, jalova in navidezna energija                  </t>
  </si>
  <si>
    <t xml:space="preserve"> ▫  delovna moč na fazo                  </t>
  </si>
  <si>
    <t xml:space="preserve"> ▫  srednja vrednost moči in maksimalna srednja vrednost moči                 </t>
  </si>
  <si>
    <t xml:space="preserve"> ▫  vsebnost harmoniko za vsako napetost                    </t>
  </si>
  <si>
    <t xml:space="preserve"> ▫  vsebnost harmonikov za vsak tok                       </t>
  </si>
  <si>
    <t xml:space="preserve">2 - KVDARANTNA MERITEV:                           </t>
  </si>
  <si>
    <t xml:space="preserve"> ▫  delovna energija                  </t>
  </si>
  <si>
    <t xml:space="preserve"> ▫  jalova energija</t>
  </si>
  <si>
    <t xml:space="preserve">IZHOD:       </t>
  </si>
  <si>
    <t xml:space="preserve"> ▫  komunikacija ModBUS RTU - RS485</t>
  </si>
  <si>
    <t>Tip analizatorja je NA-96 z ModBUS RTU - RS485 vmesnikom   SCHRACK ali enakovredno.</t>
  </si>
  <si>
    <t>Tokovni transformator 100/5 A, razred točnosti 1. SCHRACK ali enakovredno. Skozi tokovnik se naredita dva ovoja kar pomeni da je prestava potem 25/5 A.</t>
  </si>
  <si>
    <t>Grelec 100W, montaža na letev. SCHRACK ali enakovrendno</t>
  </si>
  <si>
    <t>Termostat 0-50°C, montaža na letev. SCHRACK ali enakovredno</t>
  </si>
  <si>
    <t>Termostat 0-50°C za haljenje, montaža na letev. SCHRACK ali enakovredno</t>
  </si>
  <si>
    <t>Končno stikalo za vrata v razdelilniku. SCHRACK ali enakovredno</t>
  </si>
  <si>
    <t>Servisna luč v razdelilniku z vtičnico. SCHRACK ali enakovredno</t>
  </si>
  <si>
    <t>Ventilator za hlajenje električnega razdelilnika 19 W / 82 m3/h, 230 V, 50 Hz, v kompletu z filtrom dimenzije 202 x 202 mm v stopnji mehanske zaščite IP54. SCHRACK ali enakovredno.</t>
  </si>
  <si>
    <t>Izhodni filter dimenzije 202 x 202 mm   v stopnji mehanske zaščite IP54. SCHRACK ali enakovredno.</t>
  </si>
  <si>
    <t>Vtičnica 230V, 16A montaža na letev. SCKRACK ali enakovredno</t>
  </si>
  <si>
    <t>Močnostni kontaktor 4kW / 9A  AC3. Napetost tuljave 230V AC. SCHRACK ali enakovredno</t>
  </si>
  <si>
    <t>Močnostni kontaktor 22kW / 50A  AC3. Napetost tuljave 230V AC. SCHRACK ali enakovredno</t>
  </si>
  <si>
    <t>Pomožni kontakti za kontaktor - delovni kontakt. SCHRACK ali enakovredno</t>
  </si>
  <si>
    <t>Pomožni kontakti za kontaktor - mirovni kontakt. SCHRACK ali enakovredno</t>
  </si>
  <si>
    <t>Tipka, trenutni kontakt, črna. Tip RMQ Titan -  SCHRACK ali enakovredno.</t>
  </si>
  <si>
    <t>Signalna svetilka zelena. Tip RMQ Titan -  SCHRACK ali enakovredno.</t>
  </si>
  <si>
    <t>Signalna svetilka bela. Tip RMQ Titan -  SCHRACK ali enakovredno.</t>
  </si>
  <si>
    <t>Led mudul za signalno svetilko 230 V DC -  zeleni. Tip RMQ Titan -  SCHRACK ali enakovredno.</t>
  </si>
  <si>
    <t>Led mudul za signalno svetilko 24V DC -  bel. Tip RMQ Titan -  SCHRACK ali enakovredno.</t>
  </si>
  <si>
    <t>Tipka gobasta,  zaskočna, rdeča. Tip RMQ Titan - SCHRACK ali enakovredno.</t>
  </si>
  <si>
    <t>Nosilec kontaktnega elementa. TipRMQ Titan -  SCHRACK ali enakovredno.</t>
  </si>
  <si>
    <t>Kontaktni element -  delovni kontakt. Tip RMQ Titan -  SCHRACK ali enakovredno.</t>
  </si>
  <si>
    <t>Kontaktni element -  mirovni kontakt. Tip RMQ Titan -  SCHRACK ali enakovredno.</t>
  </si>
  <si>
    <t>Nivijsko stikalo SPV 311, komplet s senzorjem za prisotnost vode v objektu  MS 10, komplet, ELTRA ali enakovredno.</t>
  </si>
  <si>
    <t>ELTRATEC</t>
  </si>
  <si>
    <t>Zaščitni element  za merilne zanke 4- 20 mA, komplet. Tip PVZ 300 ELTRA ali enakovredno</t>
  </si>
  <si>
    <t xml:space="preserve">Zaščitni element  za komunikacijsko povezavo ModBUS RTU - RS485. </t>
  </si>
  <si>
    <t>Avtomatski inštalacijski odklopnik 40 A AC; karakteristike C 3-polni, 10 kA. SCHRACK ali enakovredno.</t>
  </si>
  <si>
    <t>Avtomatski inštalacijski odklopnik 16A AC; karakteristike C, 1-polni, 10 kA. SCHRACK ali enakovredno.</t>
  </si>
  <si>
    <t>Avtomatski inštalacijski odklopnik 10A AC; karakteristike C, 1-polni, 10 kA. SCHRACK ali enakovredno.</t>
  </si>
  <si>
    <t>Avtomatski inštalacijski odklopnik 6A AC; karakteristike B, 3-polni, 10 kA. SCHRACK ali enakovredno.</t>
  </si>
  <si>
    <t>Avtomatski inštalacijski odklopnik 6A AC; karakteristike B, 2-polni, 10 kA z prigrajenimi signalnimi kontakto (1x delovni in 1x mirovni) kontakti. SCHRACK ali enakovredno.</t>
  </si>
  <si>
    <t>Avtomatski inštalacijski odklopnik 4A AC; karakteristike C, 1-polni. SCHRACK ali enakovredno.</t>
  </si>
  <si>
    <t>Avtomatski inštalacijski odklopnik 4A AC; karakteristike B, 1-polni. SCHRACK ali enakovredno.</t>
  </si>
  <si>
    <t>Avtomatski inštalacijski odklopnik 4A AC; karakteristike C, 1-polni, 10 kA z prigrajenimi signalnimi kontakto (1x delovni in 1x mirovni) kontakti. SCHRACK ali enakovredno.</t>
  </si>
  <si>
    <t>Avtomatski inštalacijski odklopnik 4A AC; karakteristike B, 1-polni, 10 kA z prigrajenimi signalnimi kontakto (1x delovni in 1x mirovni) kontakti. SCHRACK ali enakovredno.</t>
  </si>
  <si>
    <t>Avtomatski inštalacijski odklopnik 2A AC; karakteristike B, 1-polni. SCHRACK ali enakovredno.</t>
  </si>
  <si>
    <t>Avtomatski inštalacijski odklopnik 2A AC; karakteristike B, 1-polni, 10 kA z prigrajenimi signalnimi kontakto (1x delovni in 1x mirovni) kontakti. SCHRACK ali enakovredno.</t>
  </si>
  <si>
    <t>Avtomatski inštalacijski odklopnik 4 A DC; karakteristike B, 2-polni. SCHRACK ali enakovredno.</t>
  </si>
  <si>
    <t>Vrstna sponka z cevno varovalko in indikacijo pregoretja varovalke</t>
  </si>
  <si>
    <t>Stikalo 1-polno / 10A / položaj 0 - 1; za montažo na vrata el. razdelilnika. SCHRACK ali enakovredno.</t>
  </si>
  <si>
    <t>Stikalo 1-polno / 10A / položaj 1 - 0 - 2; za montažo montažo na vrata el. razdelilnika. SCHRACK ali enakovredno.</t>
  </si>
  <si>
    <t>Stikalo  za preizkus varnostne razsvetljave 1-polno / 16A / položaj 1 - 0; za montažo na montažo na vrata el. razdelilnika,  rdeče barve.  SCHRACK ali enakovredno.</t>
  </si>
  <si>
    <t xml:space="preserve">Rele 24V DC, s tremi preklopnimi kontakti 10A. Tip: PT miniaturni rele SCHRACK ali enakovredno. </t>
  </si>
  <si>
    <t>Fazno nadzorni rele. Tip: UR5P3011 SCHRACK ali enakovredno.</t>
  </si>
  <si>
    <t xml:space="preserve">Rele 220V AC, s tremi preklopnimi kontakti 10A. Tip: PT miniaturni rele SCHRACK ali enakovredno. </t>
  </si>
  <si>
    <t>Podnožje za  PT miniaturni rele 3-polno 10A. SCHRACK ali enakovredno.</t>
  </si>
  <si>
    <t>Oznaka za  PT rele za montažo na podnožje. SCHRACK ali enakovredno.</t>
  </si>
  <si>
    <t>LED modul zelen z ničelno diodo 24 V DC za PT podnožje.  SCHRACK ali enakovredno.</t>
  </si>
  <si>
    <t>LED modul zelen 24 V DC za PT podnožje. SCHRACK ali enakovredno.</t>
  </si>
  <si>
    <t>LED modul zelen 220 V AC za PT podnožje. SCHRACK ali enakovredno.</t>
  </si>
  <si>
    <t>Napajalnik z izhod za poljenje baterij in preklopnim vezjem v primeru izpada napetosti (UPS funkcija) z naslednjimi lastnsotmi:</t>
  </si>
  <si>
    <t>EATON
KOLEKTOR</t>
  </si>
  <si>
    <r>
      <rPr>
        <sz val="10"/>
        <rFont val="Calibri"/>
        <family val="2"/>
        <charset val="238"/>
      </rPr>
      <t>•</t>
    </r>
    <r>
      <rPr>
        <sz val="10"/>
        <rFont val="Arial"/>
        <family val="2"/>
        <charset val="238"/>
      </rPr>
      <t xml:space="preserve"> napajalna napetost 100 V - 240 V AC; 45 - 65 Hz 
• nazivni tok 1,1 A pri 230 V AC
• nazivna izhodna napetost 24 V DC
• izhodna napetoast 22,5 V - 29,5 V DC
• polnilnil tok 0,2 A - 1,5 A
• 3x digitalni signal za signalizacijo stanja napajanja
Tip: TRIO-UPS/1AC/24DC/ 5 proizvajalca 
PHOENIXCONTACT ali enakovredno. </t>
    </r>
  </si>
  <si>
    <t xml:space="preserve">Baterija za napajlnik 24V DC z UPS funkcijo, z naslednjimi lastnostmi 24 V DC, 12 Ah z vgrajeno kratkostično zaščito. Tip: QUINT-BAT/24DC/12AH  proizvajalca PHOENIXCONTACT ali enakovredno. </t>
  </si>
  <si>
    <t>Vgradni voltmeter 0-500V, AC. SCHRACK ali enakovredno.</t>
  </si>
  <si>
    <t>Voltmetersko preklopno stikalo.  SCHRACK ali enakovredno.</t>
  </si>
  <si>
    <t>Merilni pretvornik DC napatost / DC napetost, tip: MPU301 - 2X - 0 (vhod DC napetost 30V, izhod DC napetost 0 - 10 V ) ELTRA ali enakovredno</t>
  </si>
  <si>
    <t>Drobni in vezni material, opozorilni napisi, oznake, plastični kanali, povezovalne žice, izolirana preproga dimenzie 1500x1000mm.</t>
  </si>
  <si>
    <t>Dobava in namestitev kompletne potrebne programske in strojne opreme za realizacijo nadzornega centra pri nosilcu koncesije za vzdrževanje sistema.</t>
  </si>
  <si>
    <t xml:space="preserve">Nastavitve sistema, šolanje uporabnika sistema, izdaja navodil o uporabi in vzdrževanju v slovenskem jeziku, garancijske izjave. </t>
  </si>
  <si>
    <t>Dobava in montaža INOX kabelske police PK 200/50/2 v kompletu (police, pokrov, sojnice, spojni vijačni pribor, stenske konzole, siderni in vijačni (dolgi pribor).</t>
  </si>
  <si>
    <t>Dobava in montaža INOX kabelske police PK 100/50/2 v kompletu (police, pokrov, sojnice, spojni vijačni pribor, stenske konzole, siderni in vijačni (dolgi pribor).</t>
  </si>
  <si>
    <t>1.10.</t>
  </si>
  <si>
    <t>Dobava in montaža zaščitne PN cevi do Φ 36 mm,  v  kompletu  s  patentnimi skobami,  sidrni  in vijačni pribor.</t>
  </si>
  <si>
    <t>1.11.</t>
  </si>
  <si>
    <t>Dobava in polaganje gibljive zaščitne cevi eurofleks do Φ 36 mm.</t>
  </si>
  <si>
    <t>1.12.</t>
  </si>
  <si>
    <t>Dobava in montažata in preizkus nadgradnih (n/o) svetil, stopnja zaščite IP 54:</t>
  </si>
  <si>
    <t>Linijska svetilka z LED svetlobmnim virom moči 48W, 3840lm, 4500K, nazivne napetosti; 220 - 240V, IP65, kot optike 120°, dolžine 1500 mm. Tip: V-TAC, Serie G ali enakovredno.</t>
  </si>
  <si>
    <t>Namensko svetilo zasilne razsvetljave z LED svetlobnim virom v lokalnem pripravnem stiku, avtonomije 3 ure, 190lm, IP65. Tip: SCHRACK ali enakovredno.</t>
  </si>
  <si>
    <t>Reflektor z LED svetlobnim virom moči 20 W,  840, 1600lm, IP 65, 230V, črne barve, v kompletu z nosilno stensko konzolo in pritrdilnim materialom. Tip : V-TAC ali enakovredno.</t>
  </si>
  <si>
    <t>1.13.</t>
  </si>
  <si>
    <t>IR senzor v izvedbi IP65.</t>
  </si>
  <si>
    <t>1.14.</t>
  </si>
  <si>
    <t>Montaža, priklop in preizkus delovanja sobnega termostata električnega radiatorja v objektu, dobava je zajeta v gradbenem delu.</t>
  </si>
  <si>
    <t>1.15.</t>
  </si>
  <si>
    <t>Dobava, montaža, priklop in preizkus delovanja električnega radiatorja v objektu moči 2 kW</t>
  </si>
  <si>
    <t>1.16.</t>
  </si>
  <si>
    <t>Dobava in montaža, vezava in preizkus stikalnega materiala  in vtičnic za n/o montažo v kompletu z pritrdilnim materialom, stopnja zaščite IP 54:</t>
  </si>
  <si>
    <t>serijsko stikalo</t>
  </si>
  <si>
    <t>enpolno stikalo</t>
  </si>
  <si>
    <t>vtičnica 400V / 16A / 5p. / 6h</t>
  </si>
  <si>
    <t>vtičnica 220V / 16A</t>
  </si>
  <si>
    <t>1.17.</t>
  </si>
  <si>
    <t>Nadometna razdelina doza 100 x 100mm, stopnja žaščite minimalno IP 55 v kompletu z uvodnicami in pritdilnim materialom.</t>
  </si>
  <si>
    <t>1.18.</t>
  </si>
  <si>
    <t>Izvedba priključkov za opremo moči do 3 kW (vklujčno z merilno opremo) v električnem  razdelilnikom.</t>
  </si>
  <si>
    <t>1.19.</t>
  </si>
  <si>
    <t>Izvedba priključkov za opremo moči nad 3 kW v električnem  razdelilnikom.</t>
  </si>
  <si>
    <t>1.20.</t>
  </si>
  <si>
    <t>Dobava in polaganje kablov. Polaganje delno v kabelsko polico, delno uvlečeni v zaščitne cevi:</t>
  </si>
  <si>
    <r>
      <t>kabel OLFLEX CLASSIC 110  5 G 2,5 mm</t>
    </r>
    <r>
      <rPr>
        <vertAlign val="superscript"/>
        <sz val="10"/>
        <rFont val="Arial CE"/>
        <charset val="238"/>
      </rPr>
      <t xml:space="preserve">2 </t>
    </r>
    <r>
      <rPr>
        <sz val="10"/>
        <rFont val="Arial CE"/>
        <charset val="238"/>
      </rPr>
      <t>ali enakovredno</t>
    </r>
  </si>
  <si>
    <r>
      <t>kabel OLFLEX CLASSIC 110  3 G 2,5 mm</t>
    </r>
    <r>
      <rPr>
        <vertAlign val="superscript"/>
        <sz val="10"/>
        <rFont val="Arial CE"/>
        <charset val="238"/>
      </rPr>
      <t xml:space="preserve">2 </t>
    </r>
    <r>
      <rPr>
        <sz val="10"/>
        <rFont val="Arial CE"/>
        <charset val="238"/>
      </rPr>
      <t>ali enakovredno</t>
    </r>
  </si>
  <si>
    <r>
      <t>kabel OLFLEX CLASSIC 110  5 G 1,5 mm</t>
    </r>
    <r>
      <rPr>
        <strike/>
        <vertAlign val="superscript"/>
        <sz val="10"/>
        <rFont val="Arial CE"/>
        <charset val="238"/>
      </rPr>
      <t>2</t>
    </r>
    <r>
      <rPr>
        <sz val="10"/>
        <rFont val="Arial CE"/>
        <charset val="238"/>
      </rPr>
      <t xml:space="preserve"> ali enakovredno</t>
    </r>
  </si>
  <si>
    <r>
      <t>kabel OLFLEX CLASSIC 110  4 G 1,5 mm</t>
    </r>
    <r>
      <rPr>
        <vertAlign val="superscript"/>
        <sz val="10"/>
        <rFont val="Arial CE"/>
        <charset val="238"/>
      </rPr>
      <t xml:space="preserve">2 </t>
    </r>
    <r>
      <rPr>
        <sz val="10"/>
        <rFont val="Arial CE"/>
        <charset val="238"/>
      </rPr>
      <t>ali enakovredno</t>
    </r>
  </si>
  <si>
    <r>
      <t>kabel OLFLEX CLASSIC 110  3 G 1,5 mm</t>
    </r>
    <r>
      <rPr>
        <vertAlign val="superscript"/>
        <sz val="10"/>
        <rFont val="Arial CE"/>
        <charset val="238"/>
      </rPr>
      <t xml:space="preserve">2 </t>
    </r>
    <r>
      <rPr>
        <sz val="10"/>
        <rFont val="Arial CE"/>
        <charset val="238"/>
      </rPr>
      <t>ali enakovredno</t>
    </r>
  </si>
  <si>
    <r>
      <t>kabel UNITRONIC LiYCY 2 x 1 mm</t>
    </r>
    <r>
      <rPr>
        <vertAlign val="superscript"/>
        <sz val="10"/>
        <rFont val="Arial CE"/>
        <charset val="238"/>
      </rPr>
      <t xml:space="preserve">2 </t>
    </r>
    <r>
      <rPr>
        <sz val="10"/>
        <rFont val="Arial CE"/>
        <charset val="238"/>
      </rPr>
      <t>ali enakovredno</t>
    </r>
  </si>
  <si>
    <r>
      <t>kabel UNITRONIC LiYCY 3 x 1 mm</t>
    </r>
    <r>
      <rPr>
        <vertAlign val="superscript"/>
        <sz val="10"/>
        <rFont val="Arial CE"/>
        <charset val="238"/>
      </rPr>
      <t xml:space="preserve">2 </t>
    </r>
    <r>
      <rPr>
        <sz val="10"/>
        <rFont val="Arial CE"/>
        <charset val="238"/>
      </rPr>
      <t>ali enakovredno</t>
    </r>
  </si>
  <si>
    <r>
      <t>kabel UNITRONIC LiYCY 5 x 1 mm</t>
    </r>
    <r>
      <rPr>
        <vertAlign val="superscript"/>
        <sz val="10"/>
        <rFont val="Arial CE"/>
        <charset val="238"/>
      </rPr>
      <t xml:space="preserve">2 </t>
    </r>
    <r>
      <rPr>
        <sz val="10"/>
        <rFont val="Arial CE"/>
        <charset val="238"/>
      </rPr>
      <t>ali enakovredno</t>
    </r>
  </si>
  <si>
    <r>
      <t>kabel UNITRONIC BUS LD FD P 2x 2x 0,25 mm</t>
    </r>
    <r>
      <rPr>
        <vertAlign val="superscript"/>
        <sz val="10"/>
        <rFont val="Arial"/>
        <family val="2"/>
        <charset val="238"/>
      </rPr>
      <t xml:space="preserve">2 </t>
    </r>
    <r>
      <rPr>
        <sz val="10"/>
        <rFont val="Arial"/>
        <family val="2"/>
        <charset val="238"/>
      </rPr>
      <t>ali enakovredno</t>
    </r>
  </si>
  <si>
    <t>1.21.</t>
  </si>
  <si>
    <t>Zemljska dela potrebna za izvedbo električnih inštalacij  objekta:</t>
  </si>
  <si>
    <t>Kombinirani strojno - ročni  izkop jarka globine 0,9 m in širine 0,4 m v teren III. - IV. ktg.. Izkop z odmetom na stran, 1.0 m od roba jarka.</t>
  </si>
  <si>
    <t>Dobava in izdelava zasipa ob cevi do temena ter nad temenom cevi s peskom 0-6 mm, komprimacijo do 95% po Proctorju.</t>
  </si>
  <si>
    <t xml:space="preserve">Strojni zasip jarka za cevovod z izkopanim materialom, s strojnim komprimiranjem s težkimi komprimacijskimi sredstvi v plasteh po 20 cm, do zbitosti, to je do 95% po Proctorju. </t>
  </si>
  <si>
    <t xml:space="preserve">Kombinirani strojno - ročni izkop jarka globine 0.65 m in širine 0,3 m v teren III. - IV. ktg., položitev INOX traku 30 x 3,5 mm, zasip INOX traka s fino zemljo, ostalo pa izkopanim materialom jarka s sprotnim utrjevanjem, utrditev. </t>
  </si>
  <si>
    <t>Strojno nakladanje viška materiala na kamion, odvoz v deponijo do 3,0 km, v ceni je zajet tudi strošek deponije.</t>
  </si>
  <si>
    <t>1.22.</t>
  </si>
  <si>
    <t>Dobava in polaganje zaščitne cevi Stigmaflex DN Φ75 mm  v izkopani jarek.</t>
  </si>
  <si>
    <t>1.23.</t>
  </si>
  <si>
    <t>Dobava in polaganje opozorilnega traku "ENERGETSKI KABEL"</t>
  </si>
  <si>
    <t>1.24.</t>
  </si>
  <si>
    <t>1.25.</t>
  </si>
  <si>
    <t>Dobava in polaganje pocinkanega INOX traku 30x 3,5  mm,  položen  v zemljo okrog objekta..</t>
  </si>
  <si>
    <t>1.26.</t>
  </si>
  <si>
    <t>Dobava in polaganje pocinkanega jeklenega traku Fe-Zn 25 x 5 mm, položen v temelje objekta.</t>
  </si>
  <si>
    <t>1.27.</t>
  </si>
  <si>
    <r>
      <t xml:space="preserve">Dobava in polaganje INOX žice </t>
    </r>
    <r>
      <rPr>
        <sz val="10"/>
        <rFont val="Calibri"/>
        <family val="2"/>
        <charset val="238"/>
      </rPr>
      <t xml:space="preserve">Ø </t>
    </r>
    <r>
      <rPr>
        <sz val="10"/>
        <rFont val="Arial"/>
        <family val="2"/>
        <charset val="238"/>
      </rPr>
      <t>8</t>
    </r>
    <r>
      <rPr>
        <sz val="10"/>
        <rFont val="Arial CE"/>
        <family val="2"/>
        <charset val="238"/>
      </rPr>
      <t xml:space="preserve"> mm,  položena nadometno na zidne nosilce, delno na zračnike.</t>
    </r>
  </si>
  <si>
    <t>1.28.</t>
  </si>
  <si>
    <t>Dobava in montaža INOX križne sponke trak-trak.</t>
  </si>
  <si>
    <t>1.29.</t>
  </si>
  <si>
    <t>Dobava in montaža INOX križne sponke trak-žica.</t>
  </si>
  <si>
    <t>1.30.</t>
  </si>
  <si>
    <t>Dobava in montaža INOX križne sponke žica-žica.</t>
  </si>
  <si>
    <t>1.31.</t>
  </si>
  <si>
    <t>Dobava in montaža zidnega nosilca INOX s sponko trak.</t>
  </si>
  <si>
    <t>1.32.</t>
  </si>
  <si>
    <t>Dobava in montaža zidnega nosilca INOX s sponko za žico.</t>
  </si>
  <si>
    <t>1.33.</t>
  </si>
  <si>
    <t>Dobava in montaža objemke z križno sponka za cev  ( Φ cevi zračnika glej v načrt).</t>
  </si>
  <si>
    <t>1.34.</t>
  </si>
  <si>
    <t>Dobava in montaža INOX kontaktne sponke.</t>
  </si>
  <si>
    <t>1.35.</t>
  </si>
  <si>
    <t>Dobava in montaža INOX merilne sponke.</t>
  </si>
  <si>
    <t>1.36.</t>
  </si>
  <si>
    <t>Dobava in montaža mehanske zaščite glavnih odvodov.</t>
  </si>
  <si>
    <t>1.37.</t>
  </si>
  <si>
    <t>Izvedba vijačnega ali varjenega stika.</t>
  </si>
  <si>
    <t>1.38.</t>
  </si>
  <si>
    <t>Dobava in montaža premostitvenega stika na cevovodih in ostalih kovinskih masah z Cu pletenico l = 0,5 m v kompletu z ustreznimi kabelskimi končnicami.</t>
  </si>
  <si>
    <t>1.39.</t>
  </si>
  <si>
    <t>Dobava in montaža raznih cevnih objemk s priključno sponko.</t>
  </si>
  <si>
    <t>1.40.</t>
  </si>
  <si>
    <r>
      <t>Dobava in položitev vodnika P/F 6mm</t>
    </r>
    <r>
      <rPr>
        <vertAlign val="superscript"/>
        <sz val="10"/>
        <rFont val="Arial CE"/>
        <charset val="238"/>
      </rPr>
      <t>2</t>
    </r>
    <r>
      <rPr>
        <sz val="10"/>
        <rFont val="Arial CE"/>
        <family val="2"/>
        <charset val="238"/>
      </rPr>
      <t>.</t>
    </r>
  </si>
  <si>
    <t>1.41.</t>
  </si>
  <si>
    <r>
      <t>Dobava in položitev vodnika P/F 16mm</t>
    </r>
    <r>
      <rPr>
        <vertAlign val="superscript"/>
        <sz val="10"/>
        <rFont val="Arial CE"/>
        <charset val="238"/>
      </rPr>
      <t>2</t>
    </r>
    <r>
      <rPr>
        <sz val="10"/>
        <rFont val="Arial CE"/>
        <family val="2"/>
        <charset val="238"/>
      </rPr>
      <t>.</t>
    </r>
  </si>
  <si>
    <t>1.42.</t>
  </si>
  <si>
    <t>Izvedba izenačitev potencialov kovinskih mas.</t>
  </si>
  <si>
    <t>1.43.</t>
  </si>
  <si>
    <t>1.44.</t>
  </si>
  <si>
    <t>Dobava, montaža, priklop, preizkus, zagon elementov tehnične zaščite objekta v sestavi:   -  induktivno stikalo 24 V DC, trižična variata, komplet z nosilcem, komplet z pritrdilnim materialom.</t>
  </si>
  <si>
    <t>1.45.</t>
  </si>
  <si>
    <t>Dobava, montaža in preizkus merilca temperature  z izhodom Pt1000. Tip TTP 310 - ELTRA ali enakovredno</t>
  </si>
  <si>
    <t>1.46.</t>
  </si>
  <si>
    <t>1.47.</t>
  </si>
  <si>
    <t>1.48.</t>
  </si>
  <si>
    <t>1.49.</t>
  </si>
  <si>
    <t>1.50.</t>
  </si>
  <si>
    <t>Dobava, montaža in preizkus merilca tlaka z merilnim območjem 0 - 16 bara in z analognim izhodom (4-20 mA). Tip PPI 110 - ELTRA ali enakovredno.</t>
  </si>
  <si>
    <t>1.51.</t>
  </si>
  <si>
    <t>Dobava, montaža in preizkus vibracijskih vilic; vgrajenih na sesalnem cevuvodu v jašku . Tip E+H ali enakovredno.</t>
  </si>
  <si>
    <t>1.52.</t>
  </si>
  <si>
    <t>Dobava, montaža in preizkus delovanja tlačnega stikala za območjem 0 - 16 bara. Tip DANFOSS ali enakovredno.</t>
  </si>
  <si>
    <r>
      <t xml:space="preserve">Priklop in preizkus ter zagon merilca pretoka. </t>
    </r>
    <r>
      <rPr>
        <sz val="10"/>
        <rFont val="Arial CE"/>
        <charset val="238"/>
      </rPr>
      <t>Merilec pretoka se dobavi v okviru strojne opreme vodohrana. Merilec pretoka mora imeti naslednje karakteristike:</t>
    </r>
  </si>
  <si>
    <t>1.54.</t>
  </si>
  <si>
    <t>1.55.</t>
  </si>
  <si>
    <t xml:space="preserve">Dobava, montaža in preikus delovanja zasilnega izklopa montiranega na steno v objektu. Zasilni izklop je sestavljen iz: </t>
  </si>
  <si>
    <t>Tipka gobasta,  zaskočna, rdeča. Tip M22-DRP-S SCHRACK ali enakovredno.</t>
  </si>
  <si>
    <t>Nosilec kontaktnega elementa. Tip M22-A SCHRACK ali enakovredno.</t>
  </si>
  <si>
    <t>Kontaktni element -  mirovni kontakt. Tip M22-K01 SCHRACK ali enakovredno.</t>
  </si>
  <si>
    <t>Ohišje tipke za zasilni izklop, rumene barve v kompletu z uvodnico. Tip. M22-IY1 SCHRACK ali enakovredno.</t>
  </si>
  <si>
    <t>1.56.</t>
  </si>
  <si>
    <t>Izvedba instalacijskih meritev električne instalacije in zaščite pred delovanjem strele ter izdaja merilnih protokolov.</t>
  </si>
  <si>
    <t>1.57.</t>
  </si>
  <si>
    <t>Izdelava tehnične dokumentacije v kompletu: projekt izvedenega stanja -PID in navodila za obratovanje in vzdrževanje.</t>
  </si>
  <si>
    <t>1.58.</t>
  </si>
  <si>
    <t xml:space="preserve">Projektantski nadzor v času   gradnje el.  instalacij na objektu. </t>
  </si>
  <si>
    <t>1.59.</t>
  </si>
  <si>
    <t>Upravljalski nadzor v času   gradnje el.  instalacij na objektu.</t>
  </si>
  <si>
    <t>1.60.</t>
  </si>
  <si>
    <t>Spuščanje v pogon in nastavitve parametrov.</t>
  </si>
  <si>
    <t>1.61.</t>
  </si>
  <si>
    <t>Sodelovanje z ostalimi izvajalci na objektu.</t>
  </si>
  <si>
    <t>1.62.</t>
  </si>
  <si>
    <t>Šolanje uporabnika.</t>
  </si>
  <si>
    <t>Drobni in vezni material.</t>
  </si>
  <si>
    <t>2. NEPREDVIDENA DELA</t>
  </si>
  <si>
    <r>
      <t>Prosto stoječi el. razdleilnik</t>
    </r>
    <r>
      <rPr>
        <b/>
        <sz val="10"/>
        <rFont val="Arial CE"/>
        <charset val="238"/>
      </rPr>
      <t xml:space="preserve"> R-VH KOSTANJ</t>
    </r>
    <r>
      <rPr>
        <sz val="10"/>
        <rFont val="Arial CE"/>
        <charset val="238"/>
      </rPr>
      <t xml:space="preserve"> dimenzij (v x š x g) 2000 x 1000 x 300 mm z dvojnimi vrati v kompletu z montažno ploščo,  stopnja zaščite minimalno IP 55. Narejen iz jeklene pločevine debeline 1,2 mm in ustrezno antikorozijko zaščiten. V kompletu z podstavkom višine 100 mm. Montažna plošča narejena iz pocinkane jeklene pločevine. Tovarniški izdelek. SCHRACK  ali enakovredno.</t>
    </r>
  </si>
  <si>
    <t>Prenapetostna zaščita RAZREDA II za TN-C-S sistem z prigrajenimi signalnimi kontakti (vezava 4+0). SCHRACK ali enakovredno.</t>
  </si>
  <si>
    <t>Signalna svetilka rdeča. Tip RMQ Titan -  SCHRACK ali enakovredno.</t>
  </si>
  <si>
    <t>Signalna svetilka oranžna. Tip RMQ Titan -  SCHRACK ali enakovredno.</t>
  </si>
  <si>
    <t>Led mudul za signalno svetilko 24V DC -  zeleni. Tip RMQ Titan -  SCHRACK ali enakovredno.</t>
  </si>
  <si>
    <t>Led mudul za signalno svetilko 24V DC -  rdeči. Tip RMQ Titan -  SCHRACK ali enakovredno.</t>
  </si>
  <si>
    <t>Avtomatski inštalacijski odklopnik 20 A AC; karakteristike C 3-polni, 10 kA. z prigrajenimi signalnimi kontakto (1x delovni in 1x mirovni) kontakti. SCHRACK ali enakovredno.</t>
  </si>
  <si>
    <t>Avtomatski inštalacijski odklopnik 16 A AC; karakteristike C 3-polni, 10 kA. SCHRACK ali enakovredno.</t>
  </si>
  <si>
    <t>Vezava krmilnika proizvajalca EATON (po popisu)</t>
  </si>
  <si>
    <t xml:space="preserve">Dobava, montaža, vezava in preizkus delovanja prostoprogramirnega sistema z možnostjo daljinskega nadzora v kompletu. Progranmiranje  in preiskus izdelane aplikacije. </t>
  </si>
  <si>
    <t>PLC operaterski panel 10" EATON XV-303-10-CE2-A00-1C ali enakovredno, zahtevane ključne tehnične karakteristike - kriteriji za oceno tehnične ustreznosti ponujene ključne opreme:</t>
  </si>
  <si>
    <t>komunikacijski vmesnik 2x Ethernet 10/100 Mbps</t>
  </si>
  <si>
    <t>komunikacijski vmesnik 1x Profibus/MPI</t>
  </si>
  <si>
    <t>komunikacijski vmesnik 1x RS485</t>
  </si>
  <si>
    <t>komunikacijski vmesnik 1x RS232</t>
  </si>
  <si>
    <t>operaterski panel, na dotik občutljiv barvni grafični zaslon:</t>
  </si>
  <si>
    <t>operaterski panel, velikost zaslona 10.1"</t>
  </si>
  <si>
    <t>operaterski panel, ločljivost:1024 x 600</t>
  </si>
  <si>
    <t>krmilniška (PLC) funkcionalnost</t>
  </si>
  <si>
    <t>procesor, CPU frekvenca: minimalno 800 MHz</t>
  </si>
  <si>
    <t>pomnilnik RAM, velikost: minimalno 512 MB</t>
  </si>
  <si>
    <t>pomnilnik FLASH (bliskovni pomnilnik): minimalno 1 GB</t>
  </si>
  <si>
    <t>možnost vgradnje (vtično mesto) za dodatno pomnilniško kartico: DA, za kartico SD ali enakovredno</t>
  </si>
  <si>
    <t>napajanje 24 V DC</t>
  </si>
  <si>
    <t>vgrajen WEB strežnik za grafično vizualizacijo in nadzor</t>
  </si>
  <si>
    <t>VHODNI IZHODNI MODULI:</t>
  </si>
  <si>
    <r>
      <rPr>
        <u/>
        <sz val="10"/>
        <rFont val="Arial CE"/>
        <charset val="238"/>
      </rPr>
      <t>EATON, XN-312-GW-CAN</t>
    </r>
    <r>
      <rPr>
        <sz val="10"/>
        <rFont val="Arial CE"/>
        <charset val="238"/>
      </rPr>
      <t xml:space="preserve"> - povezave med PLC-jem in vhodno izhodnimi moduli</t>
    </r>
  </si>
  <si>
    <r>
      <rPr>
        <u/>
        <sz val="10"/>
        <rFont val="Arial CE"/>
        <charset val="238"/>
      </rPr>
      <t>EATON, XN-322-16DI-PD</t>
    </r>
    <r>
      <rPr>
        <sz val="10"/>
        <rFont val="Arial CE"/>
        <charset val="238"/>
      </rPr>
      <t>- 16x digitalni vhod</t>
    </r>
  </si>
  <si>
    <r>
      <rPr>
        <u/>
        <sz val="10"/>
        <rFont val="Arial CE"/>
        <charset val="238"/>
      </rPr>
      <t>EATON, XN-322-16DO-P05</t>
    </r>
    <r>
      <rPr>
        <sz val="10"/>
        <rFont val="Arial CE"/>
        <charset val="238"/>
      </rPr>
      <t xml:space="preserve"> - 16x digitalni izhod</t>
    </r>
  </si>
  <si>
    <r>
      <rPr>
        <u/>
        <sz val="10"/>
        <rFont val="Arial CE"/>
        <charset val="238"/>
      </rPr>
      <t xml:space="preserve">EATON, XN-322-8AI-I </t>
    </r>
    <r>
      <rPr>
        <sz val="10"/>
        <rFont val="Arial CE"/>
        <charset val="238"/>
      </rPr>
      <t xml:space="preserve"> - 8x analogni vhod 4-20 mA</t>
    </r>
  </si>
  <si>
    <r>
      <rPr>
        <u/>
        <sz val="10"/>
        <rFont val="Arial CE"/>
        <charset val="238"/>
      </rPr>
      <t xml:space="preserve">EATON, XN-322-8AI-O </t>
    </r>
    <r>
      <rPr>
        <sz val="10"/>
        <rFont val="Arial CE"/>
        <charset val="238"/>
      </rPr>
      <t xml:space="preserve"> - 4x analogni vhod 4-20 mA in 4x analogni izhod 4-20 mA</t>
    </r>
  </si>
  <si>
    <r>
      <rPr>
        <u/>
        <sz val="10"/>
        <rFont val="Arial CE"/>
        <charset val="238"/>
      </rPr>
      <t xml:space="preserve">EATON, XN-322-4AIO-U2 </t>
    </r>
    <r>
      <rPr>
        <sz val="10"/>
        <rFont val="Arial CE"/>
        <charset val="238"/>
      </rPr>
      <t xml:space="preserve"> - 2x analogni vhod 0-10 V in 2x analogni izhod 0-10 V.</t>
    </r>
  </si>
  <si>
    <t>Pozicija predstavlja ključno opremo projekta, za katero mora ponudnik navesti ponujenega proizvajalca, tip in ključne tehnične karakteristike, ki morajo ustrezati zahtevanim tehničnim karakteristikam. Dobava ponujene ključne opreme ki jo ponudnik navede v obrazcu, je za ponudnika oziroma bodočega izvajalca zavezujoča v fazi izvedbe.</t>
  </si>
  <si>
    <t xml:space="preserve">Izpolni ponudnik in navede ponujenega proizvajalca, tip in ključne tehnične karakteristike:
</t>
  </si>
  <si>
    <t>◊</t>
  </si>
  <si>
    <t>proizvajalec:</t>
  </si>
  <si>
    <t>tip:</t>
  </si>
  <si>
    <t xml:space="preserve">komunikacijski vmesnik 2x Ethernet 10/100 Mbps: </t>
  </si>
  <si>
    <t xml:space="preserve">komunikacijski vmesnik 1x Profibus/MPI:   </t>
  </si>
  <si>
    <t xml:space="preserve">komunikacijski vmesnik 1x RS485:  </t>
  </si>
  <si>
    <t xml:space="preserve">komunikacijski vmesnik 1x RS232:  </t>
  </si>
  <si>
    <t xml:space="preserve">operaterski panel, na dotik občutljiv barvni grafični zaslon: </t>
  </si>
  <si>
    <t xml:space="preserve">operaterski panel, velikost zaslona: </t>
  </si>
  <si>
    <t>operaterski panel, ločljivost:</t>
  </si>
  <si>
    <t xml:space="preserve">krmilniška (PLC) funkcionalnost: </t>
  </si>
  <si>
    <t xml:space="preserve">procesor, CPU frekvenca: </t>
  </si>
  <si>
    <t xml:space="preserve">pomnilnik RAM, velikost: </t>
  </si>
  <si>
    <t xml:space="preserve">pomnilnik FLASH (bliskovni pomnilnik): </t>
  </si>
  <si>
    <t>možnost vgradnje (vtično mesto) za dodatno pomnilniško kartico:</t>
  </si>
  <si>
    <t xml:space="preserve">napajanje: </t>
  </si>
  <si>
    <t xml:space="preserve">vgrajen WEB strežnik za grafično vizualizacijo in nadzor: </t>
  </si>
  <si>
    <t>povezava med PLC-jem in vhodno izhodnimi moduli</t>
  </si>
  <si>
    <t>modul z 16x digitalni vhod</t>
  </si>
  <si>
    <t>modul z 16x digitalni izhod</t>
  </si>
  <si>
    <t>modul z 8x analogni vhod 4-20 mA</t>
  </si>
  <si>
    <t>modul z 4x analogni vhod 4-20 mA in 4x analogni izhod 4-20 mA</t>
  </si>
  <si>
    <t>modul z 2x analogni vhod 0-10 V in 2x analogni izhod 0-10 V.</t>
  </si>
  <si>
    <t xml:space="preserve">Dobava, montaža, vezava in preizkus delovanja GSM / GPRS oz, 3G komunikacijskega modema v kompletu z vrgajenim 3 potrnim ethernet switch-em industrijske izvedba, tip TELTONIKA RUT950 LTE Router ali enakovredno. Izpolnjevati mora naslednje lastnosti:   </t>
  </si>
  <si>
    <t>Ethernet
• IEEE 802.3, IEEE 802.3u standards
• 3 x LAN 10/100Mbps Ethernet ports
• 1 x WAN 10/100Mbps Ethernet port
• Supports Auto MDI/MDIX</t>
  </si>
  <si>
    <t>• High performance 560 MHz CPU with 128 Mbytes 
   of DDR2 memory
• 5.5/2.5mm DC power socket
• Reset/restore to default button
• 2 x SMA for LTE , 2 x RP-SMA for WiFi antenna 
   connectors
• 4 x Ethernet LEDs, 1 x Power LED
• 1 x bi-color connection status LED, 5 x connection 
   strength LEDs</t>
  </si>
  <si>
    <t>• Dimenzije (G x Š x V) 80 mm x 106 mm x 46 mm
• Napajanjalnik 100 – 240 V AC izhodna napetost 9  V DC
• Vhodna napetost  9 – 30 V DC
• Poraba &lt; 7W
• Temperaturno območje delopvanja -40° to 75° C</t>
  </si>
  <si>
    <t>GSM antena v kopmpletu z prikljulčnim kablom dolžine 2m v komletu z konektorjem ter ustreznim nosilcem za montažo na drog oz. na steno.</t>
  </si>
  <si>
    <t xml:space="preserve">Izdelava in zagon aplikacije lokalnega krmilnika (PLC upravljalski panel) za tehnologijo, vključno z I/O za splošne inštalacije. Aplikacija mora vsebovati tudi funkcije telemetrije, ki morajo vsebovati polno funkcionalen telemetrijski protokol za vključitev objekta v centralni nadzorni sistem (CNS) in podpirati:
- dvosmerno komunikacijo med lokalnim krmilnim sistemom in SCADA nadzornim sistemom prek mobilne podatkovne povezave,
- lokalno arhiviranje dogodkov in meritev s časovnimi značkami z resulucijo 1 s in prenosom arhivov v CNS, z minimalno kapaciteto lokalnega arhiviranja 10.000.000 zapisov s časovno značko oziroma za časovno obdobje minimalno 1 mesec za minimalno 200 podatkov (meritve, dogodki, alarmi,...)
- pošiljanje ukazov iz CNSa na lokalni krmilnik
- sinhronizacija ure realnega časa iz CNSa na lokalni krmilnik
- prioritetno alarmiranje iz lokalnega krmilnega sistema v CNS v primeru alarmov na objektu, itd. </t>
  </si>
  <si>
    <t>Izdelava vizualizacije za upravljalski panel, minimalno 2 procesna prikaza - sliki.</t>
  </si>
  <si>
    <t>1,5.</t>
  </si>
  <si>
    <t>zbirlaka za izenačitev potencialov izvedena z:
• Cu zbiralka 30 x 5,0 mm dolžina 0,4 m
• 2x podporni izolator
• 2x priključna sponka za zbiralko za vodnike do 35mm2
• 4x priključna sponka za zbiralko za vodnike do 16mm2
• 1x INOX križna sponka za povezavo valjenva INOX 30 x 3,5 mm na Cu zbirlako</t>
  </si>
  <si>
    <t>Vtikač (natičnica) za priklop mobilnega DEA 400V / 32A / 5p / 6h ;  za montažo na fasado kontejnerja</t>
  </si>
  <si>
    <r>
      <t>kabel NYY-J 5 x 10 mm</t>
    </r>
    <r>
      <rPr>
        <vertAlign val="superscript"/>
        <sz val="10"/>
        <rFont val="Arial CE"/>
        <charset val="238"/>
      </rPr>
      <t xml:space="preserve">2 </t>
    </r>
    <r>
      <rPr>
        <sz val="10"/>
        <rFont val="Arial CE"/>
        <charset val="238"/>
      </rPr>
      <t>ali enakovredno</t>
    </r>
  </si>
  <si>
    <r>
      <t>kabel OLFLEX CLASSIC 110  5 G 6 mm</t>
    </r>
    <r>
      <rPr>
        <vertAlign val="superscript"/>
        <sz val="10"/>
        <rFont val="Arial CE"/>
        <charset val="238"/>
      </rPr>
      <t xml:space="preserve">2 </t>
    </r>
    <r>
      <rPr>
        <sz val="10"/>
        <rFont val="Arial CE"/>
        <charset val="238"/>
      </rPr>
      <t>ali enakovredno</t>
    </r>
  </si>
  <si>
    <r>
      <t>kabel OLFLEX CLASSIC 110 CY  5 G 6 mm</t>
    </r>
    <r>
      <rPr>
        <vertAlign val="superscript"/>
        <sz val="10"/>
        <rFont val="Arial CE"/>
        <charset val="238"/>
      </rPr>
      <t xml:space="preserve">2 </t>
    </r>
    <r>
      <rPr>
        <sz val="10"/>
        <rFont val="Arial CE"/>
        <charset val="238"/>
      </rPr>
      <t>ali enakovredno</t>
    </r>
  </si>
  <si>
    <r>
      <t xml:space="preserve">Priklop in preizkus ter zagon hidroforne postaje. </t>
    </r>
    <r>
      <rPr>
        <b/>
        <sz val="10"/>
        <rFont val="Arial"/>
        <family val="2"/>
        <charset val="238"/>
      </rPr>
      <t xml:space="preserve">Hidroforna postaja se dobav skupaj z strojno opremo objekta. </t>
    </r>
  </si>
  <si>
    <t>53</t>
  </si>
  <si>
    <t>Naselje Čreta</t>
  </si>
  <si>
    <t>Občina Hoče - Slivnica</t>
  </si>
  <si>
    <t>Objekt:</t>
  </si>
  <si>
    <t>Izgradnja črpališča Čreta</t>
  </si>
  <si>
    <t>3/2 Načrt NN priključka 0,4 kV hidroforne posataje HP Čreta</t>
  </si>
  <si>
    <t>Št. načrta:</t>
  </si>
  <si>
    <t>AJ20-036-NN</t>
  </si>
  <si>
    <r>
      <rPr>
        <b/>
        <sz val="16"/>
        <color indexed="8"/>
        <rFont val="Arial"/>
        <family val="2"/>
        <charset val="238"/>
      </rPr>
      <t xml:space="preserve">REKAPITULACIJA STROŠKOV </t>
    </r>
    <r>
      <rPr>
        <b/>
        <sz val="12"/>
        <color indexed="8"/>
        <rFont val="Arial"/>
        <family val="2"/>
        <charset val="238"/>
      </rPr>
      <t xml:space="preserve">                                                                                                      HIDROFORNA POSTAJA ČRETA                                                                                                                                                                                                                                                                                                                                                                                                                                            </t>
    </r>
  </si>
  <si>
    <t xml:space="preserve">Izgradnja črpališča Čreta
</t>
  </si>
  <si>
    <t>2/1 Načrt s področja gradbeništva</t>
  </si>
  <si>
    <t>3/1 Načrt električnih inštlacij hidroforne postaje Čreta</t>
  </si>
  <si>
    <t>AJ20-036-E</t>
  </si>
  <si>
    <t>Razšitev komunalnega jarka z kombiniranim strojno - ročni izkopom s širino dna razširitve je 0,45 m, globine 1,1 m, naklon brežin, 75° v terenu od III. in IV. kategorije. Izkop z odmetom na stran, 1.0 m od roba jarka.</t>
  </si>
  <si>
    <t>2.10.</t>
  </si>
  <si>
    <t>Dobava, montaža in preizkus merilca tlaka z merilnim območjem 0 - 6 bara in z analognim izhodom (4-20 mA). Tip PPI 110 - ELTRA ali enakovredno.</t>
  </si>
  <si>
    <t>Dobava, montaža in preizkus delovanja tlačnega stikala za območjem 0 - 6 bara. Tip DANFOSS ali enakovredno.</t>
  </si>
  <si>
    <t>Predračun z rekapitulacijo stroškov                                                                                                               ČRPALIŠČE ČRETA</t>
  </si>
  <si>
    <t>Zaščita gradbene jame z tehnologijo, ki jo določi izvajalec in upošteva analizo prostora v projektno rešitev, izdelavo in  monitoring vezano na geomehanski nadzor.</t>
  </si>
  <si>
    <t>Dovoz zemljine iz deponije na gradbišču in zasipanje za in med temelji in temeljnimi zidovi z izkopanim materialom v sloji po 25 cm in komprimiranje z ročnimi kompresijskimi stroji</t>
  </si>
  <si>
    <t>Strojni izkop kompaktne matične hribine - prepereli do kompaktni glinasti skrilavec (IV.-V. ktg), z direktnim nakladanjem odkopanega materiala na kamione in odvozom na začasno deponijo izven plazljivega območja</t>
  </si>
  <si>
    <t>" - izkop za izvedbo kamnito betonske podporne konstrukcije in AB podpornega zidu</t>
  </si>
  <si>
    <t>Dobava in vgradnja drenažnega filtrskega zasutja za podporno konstrukcijo iz kvalitetnega, zmrzlinsko odpornega drobljenca, frakcije do 16-32 mm. V postavki upoštevati statično uvaljanje.  Postavka velja za zbito stanje, v razsutem stanju upoštevati 30% večji volumen!</t>
  </si>
  <si>
    <t>Dobava in vgradnja ločilnega geosintetika 300 g/m2 po odkopani steni brežine</t>
  </si>
  <si>
    <t>Dobava in montaža drenažne cevi PVC DN 150, v ceno zajeti ves pritrdilni material in pripadajoče fazonske elemente</t>
  </si>
  <si>
    <t>3.1 Prečrpalna postaja</t>
  </si>
  <si>
    <t>3.1.1.</t>
  </si>
  <si>
    <t>3.1.2.</t>
  </si>
  <si>
    <t>Podložni beton C8/10, deb. 5cm.mali presek 0,06m3 /m2,m1</t>
  </si>
  <si>
    <t>3.1.3.</t>
  </si>
  <si>
    <t>" - plošča in vez -tlak</t>
  </si>
  <si>
    <t>" - zidovi</t>
  </si>
  <si>
    <t>3.1.4.</t>
  </si>
  <si>
    <r>
      <t xml:space="preserve">Nabava ter dobava betona in vgradnja betona v konstrukcije pod koto </t>
    </r>
    <r>
      <rPr>
        <sz val="10"/>
        <rFont val="Arial"/>
        <family val="2"/>
        <charset val="238"/>
      </rPr>
      <t>±</t>
    </r>
    <r>
      <rPr>
        <sz val="10"/>
        <rFont val="Arial CE"/>
        <family val="2"/>
        <charset val="238"/>
      </rPr>
      <t>0,00, enostavna armatura. C16/20, prereza 0,10-0,30 m3/m2.</t>
    </r>
  </si>
  <si>
    <t>" - temelji</t>
  </si>
  <si>
    <t>" - vhodne stopnice in podest</t>
  </si>
  <si>
    <t>3.1.5.</t>
  </si>
  <si>
    <t>Nabava,dobava in izvedba težnostnega zidu z razširjeno peto - lomljenec .</t>
  </si>
  <si>
    <t>" - potresni stebri</t>
  </si>
  <si>
    <t>" - vez na koti+2,46</t>
  </si>
  <si>
    <t>3.1.6.</t>
  </si>
  <si>
    <t>Dobava in izdelava kamnito betonske poglobitve do zadostno nosilne podlage za prečrpalnico iz lomljenca v betonu (70:30), C20/25, D=30-50 cm (70:30), poglobitev višine 1,50 m, širine 0,50 m</t>
  </si>
  <si>
    <t>3.2 Kamnito betonska težnostna podporna konstrukcija</t>
  </si>
  <si>
    <t>3.2.1.</t>
  </si>
  <si>
    <t>Dobava in betoniranje podbetonov prereza nad 0,08 do 0,12 m3/m2, podložni beton C16/20 pod peto kamnitega zidu</t>
  </si>
  <si>
    <t>3.2.2.</t>
  </si>
  <si>
    <t>Dobava in izdelava pete kamnitega zidu iz lomljenca v betonu C20/25, D=60-80 cm (70:30), peta višine 0,8 m, širine 1.31 m</t>
  </si>
  <si>
    <t>3.2.3.</t>
  </si>
  <si>
    <t>Dobava in izdelava kamnitega zidu iz lomljenca v betonu C20/25, D=40-60 cm (70:30), višine predvidene po projektu</t>
  </si>
  <si>
    <t>3.2.4.</t>
  </si>
  <si>
    <t>Dobava in vgradnja izcednic tekom izvedbe kamnitega zidu, gibljve PVC cevi premera PEHD 50 mm, dolžine 1,50 m, na razmaku 3,0 m</t>
  </si>
  <si>
    <t>3.2.5.</t>
  </si>
  <si>
    <t>Fugiranje odprte vidne strani kamnitega zidu z betonom ali malto</t>
  </si>
  <si>
    <t>3.2.6.</t>
  </si>
  <si>
    <t>Izvedba AB krone nad kamnitim zidom dim. 0,20 × 0,75 m, v postavki upoštevati opaženje in razopaženje, dobavo in vgradnjo betona C25/30, XC2, XF2</t>
  </si>
  <si>
    <t>- opaženje / razopaženje</t>
  </si>
  <si>
    <t>- dobava in vgradnja betona</t>
  </si>
  <si>
    <t>- dobava in vgradnja vzdolžne armature 6 × fi 12, L=6,0 m, preklopi min. 60 cm</t>
  </si>
  <si>
    <t>- dobava in vgradnja stremen fi 10</t>
  </si>
  <si>
    <t>3.2.7.</t>
  </si>
  <si>
    <t>Dobava in izvedba kamnito betonske mulde za podpornim zidom širine 35 cm iz kamna deb. 10-20 cm v betonu C20/25, naklon min. 1%</t>
  </si>
  <si>
    <t>3.3 AB podporni zid</t>
  </si>
  <si>
    <t>3.3.1.</t>
  </si>
  <si>
    <t>Dobava in betoniranje podbetonov prereza nad 0,08 do 0,12 m3/m2, podložni beton C12/15 pod peto AB zidu</t>
  </si>
  <si>
    <t>3.3.2.</t>
  </si>
  <si>
    <t>- dobava in vgradnja vzdolžne armature 32 × fi 12, L=6,0 m, preklopi min. 60 cm</t>
  </si>
  <si>
    <t>- dobava in vgradnja stremen 87 × fi 10</t>
  </si>
  <si>
    <t>3.3.3.</t>
  </si>
  <si>
    <t>Izvedba AB stene podpornega zidu iz betonu C25/30 dim. 0,20 × 1.6 x 13,0 m, v postavki upoštevati opaženje in razopaženje, dobavo in vgradnjo betona C25/30, XC2, S4, Dmax 32, PV2</t>
  </si>
  <si>
    <t>- dobava in vgradnja stremen fi 8 in fi 10</t>
  </si>
  <si>
    <t>- dobava in vgradnja armaturne mreže Q 257</t>
  </si>
  <si>
    <t>3.3.4.</t>
  </si>
  <si>
    <t>Dobava in izvedba betonske mulde za podpornim zidom širine 35 cm iz betona C20/25, naklon min. 1%</t>
  </si>
  <si>
    <t>Dvostranski raven opaž nevidnih konstrukcij temeljev in temeljnih zidov</t>
  </si>
  <si>
    <t>Dvostranski raven opaž vidnih konstrukcij vhodne stopnice</t>
  </si>
  <si>
    <t>Enostranski opaž vezi in robov plošče</t>
  </si>
  <si>
    <t>Postavljanje v opaž kovinskih sider za strešno lego teže do tri kg po točnih podatkih iz projekta</t>
  </si>
  <si>
    <t>Nabava lesa in drugega potrebnega spojnega materiala  za strešno konstrukcije ter izdelava enostavnega ostrešja</t>
  </si>
  <si>
    <t>Nabava lesa in drugega potrebnega spojnega materiala  in izdelava opaža strešne konstrukcije z enostransko oblanimi deskami 25mm, ter prkritje s paropropustno folijo</t>
  </si>
  <si>
    <t>Letvanje strešne konstrukcije Mreža kompletno z nabavo lesa</t>
  </si>
  <si>
    <t>Opaž napušča strešne konstrukcije z deskami 16mm kompletno z nabavo lesa</t>
  </si>
  <si>
    <t>Dobava  materiala in izdelava cementne prevleke pod hidroizolacijo ali glajenje neravnin in izdelava hidroizolacije z varilnim trakom V4 zvarjenjem na podlago na predhodno impregnirane površine z ibitolom</t>
  </si>
  <si>
    <t>" - vertikalne površine</t>
  </si>
  <si>
    <t>" - vodoravne površine</t>
  </si>
  <si>
    <t>Nabava, dobava in polaganje termoizolacijskih plošč FRAGMAT EPS 200 (SGP 30) na hidroizolacijo pod talno ploščo stavbe v debelini 8-10cm</t>
  </si>
  <si>
    <t>Nabava, dobava in lepljenje toplotne izolacije obodnih zidov s TY STIROPOR-jem EPS-F na opečne bloke stavbe v debelini 8-10cm</t>
  </si>
  <si>
    <t>Nabava, dobava in zidanje zidov s Porotherm opečnimi bloki dim 25x30x23,8 cm v specialni malti, z uporabo Porotherm vogalnikov in oblogo horizontalnih vez; toplotna izolacija in porotherm bloki 25x30x23,8 cm.</t>
  </si>
  <si>
    <t>" - Debelina zidu 30 cm</t>
  </si>
  <si>
    <t>Nabava, dobava in zidanje zidov s Porotherm opečnimi bloki dim 25x30x23,8 cm v specialni malti, z uporabo Porotherm vogalnikov in oblogo horizontalnih vez; toplotna izolacija in porotherm bloki 25x30x23,8 cm. Zidanje konic čelnih fasadnih zidov.</t>
  </si>
  <si>
    <t>5.6.</t>
  </si>
  <si>
    <t>Nabava, dobava materiala in vgradnja porolit 10 opečnih zidakov v predelne stene s anenocementno malto 1:3:9</t>
  </si>
  <si>
    <t>5.7.</t>
  </si>
  <si>
    <t>Izdelava notranjih apnenocementnih grobih ometov z apnenocementno malto 1:3:9 na predhodno obrizgane opečne površine s cementnim obrizgom 1:3</t>
  </si>
  <si>
    <t>5.8.</t>
  </si>
  <si>
    <t>Izdelava notranjih apnenocementnih grobih ometov z apnenocementno malto 1:3:9  in finih ometov z aneno malto 1:2 na predhodno obrizgane opečne površine s cementnim obrizgom 1:3</t>
  </si>
  <si>
    <t>5.9.</t>
  </si>
  <si>
    <t>Izdelava betonskega tlaka iz drobnozrnatega betona 0-4mm v elektroprostoru z gladko zaribano površino</t>
  </si>
  <si>
    <t>5.10.</t>
  </si>
  <si>
    <t xml:space="preserve">Nabava materiala in dobava na gradbišče ter vgradnja PVC UK cevi premera 200mm v betonsko steno jaška za prehod vodvodnih cevi </t>
  </si>
  <si>
    <t>5.11.</t>
  </si>
  <si>
    <t xml:space="preserve">Nabava materiala in dobava na gradbišče ter vgradnja PVC UK cevi premera 70mm za talni sifon polaganje v izkop v peščeno podlogo; kompletno </t>
  </si>
  <si>
    <t>5.12.</t>
  </si>
  <si>
    <t>Nabava materiala in dobava na gradbišče stirodur plošč debeline 3 cm za zaščito vertikalne hidroizolacije temelnih zidov</t>
  </si>
  <si>
    <t>5.13.</t>
  </si>
  <si>
    <t>5.14.</t>
  </si>
  <si>
    <t>5.15.</t>
  </si>
  <si>
    <t xml:space="preserve">Vzidava rešetk-žaluzij za prezračevanje </t>
  </si>
  <si>
    <t>5.16.</t>
  </si>
  <si>
    <t>Vzidava pokrova na jašku za vodovodne cevi, velikost 600/600mm</t>
  </si>
  <si>
    <t>5.17.</t>
  </si>
  <si>
    <t>Betonski tlakovci  (ali prane plošče) na peščeni podlagi pešpot okoli stavbe v širini 80 cm.</t>
  </si>
  <si>
    <t>Kompletna izdelava ponikovalnega jaška premera 60 cm globine 2,6 m, ki je postavljen v izstopu cca 9,00 m3, na peščeno podlago 0,5 m in obsut s droblencem enakega zrna (35) v debelini cca 1,50 m, prekrit z geotekstilom 200gr/m2. Preostanek izkopa se zasuje z izkopanim materialom. Ponikovalni jašek je pokri zLTŽ pokrovom premera 600mm, za obtežbo 125kN</t>
  </si>
  <si>
    <t>" - ponikovalni jašek Ø60 cm višine do 2.00 m</t>
  </si>
  <si>
    <t>6.9.</t>
  </si>
  <si>
    <r>
      <t xml:space="preserve">Komletna nabava, dobava in montaža  ograjnih vrat širine 2,00 m, iz tipskega IMPOL ograjnega programa skupno z betonskimi temelji iz BC </t>
    </r>
    <r>
      <rPr>
        <sz val="10"/>
        <rFont val="Arial"/>
        <family val="2"/>
        <charset val="238"/>
      </rPr>
      <t>Ø</t>
    </r>
    <r>
      <rPr>
        <sz val="10"/>
        <rFont val="Arial CE"/>
        <family val="2"/>
        <charset val="238"/>
      </rPr>
      <t>30 cm, z nosilnima stebroma višine 2,00m</t>
    </r>
  </si>
  <si>
    <t>7 KROVSKA DELA</t>
  </si>
  <si>
    <t>KROVSKA DELA SKUPAJ:</t>
  </si>
  <si>
    <t>Nabava, dobava in pokrivanje strehe z opečnimi zarezniki "TONDACH"</t>
  </si>
  <si>
    <t>Nabava, dobava in pokrivanje slemena strehe z opečnimi slemenjaki "TONDACH"</t>
  </si>
  <si>
    <t>8 KLEPARSKA DELA</t>
  </si>
  <si>
    <t>Nabava materiala in izdelava ter montaža vetrne letve strehe iz Al pločevine 0,055mm, razvite širine 25 cm</t>
  </si>
  <si>
    <r>
      <t xml:space="preserve">Nabava materiala in izdelava ter montaža vertikalnih odtočnih cevi </t>
    </r>
    <r>
      <rPr>
        <sz val="11"/>
        <rFont val="Arial"/>
        <family val="2"/>
        <charset val="238"/>
      </rPr>
      <t>Ø</t>
    </r>
    <r>
      <rPr>
        <sz val="11"/>
        <rFont val="Arial CE"/>
        <family val="2"/>
        <charset val="238"/>
      </rPr>
      <t>80mm iz Al pločevine 0,055mm, razvite širine 33 cm</t>
    </r>
  </si>
  <si>
    <t>9 KOVINSKA DELA</t>
  </si>
  <si>
    <t>Kompletna izdelava dobava ter montaža Kovinskih zunanjih vrat z nadsvetlobo iz jeklenih profilov ter obojestransko bombirano jekleno pločevino z vstavljeno izolacijo iz mineralne volne, v vratih je vgrajena JZR 200/260 z mrežico proti vstopu insektov ter glodalcev. Izdelek je antikorozijsko prašno pleskan RAL 9006. Nadsvetloba je zaščitena z protivlomno mrežo iz enakega materiala</t>
  </si>
  <si>
    <t>" - Vrata velikosti 90/200+50</t>
  </si>
  <si>
    <t xml:space="preserve">Kompletna izdelava dobava ter montaža Kovinskih notranjih enokrilnih  vrat iz aluminija kompletno z vsem okovjem, ključavnico in nasadili, za vgradnjo v steno 120mm </t>
  </si>
  <si>
    <t>" - Vrata velikosti 90/200</t>
  </si>
  <si>
    <t>Kompletna izdelava dobava ter montaža inox pokrova montažnega jaška velikosti 600/600 mm, material AISI 316</t>
  </si>
  <si>
    <t>Kompletna izdelava dobava ter montaža inox JZR  velikosti 200/160 mm, material AISI 316 z mnotranjo mrežico proti insektom in glodalcem. Za vgradnjo v zid 380mm</t>
  </si>
  <si>
    <t>10 KERAMIČARSKA DELA</t>
  </si>
  <si>
    <t>KERAMIČARSKA DELA SKUPAJ:</t>
  </si>
  <si>
    <t>Kompletna izdelava keramične obloge Tal z belimi glaziranimi nedrsečimi ploščami I. kvalitete, lepljenih na betonsko podlago in z zapolnjenimi medsebojnimi stiki, obloga praga</t>
  </si>
  <si>
    <t>11 MONTAŽNE OBLOGE IN TERMOIZOLACIJA</t>
  </si>
  <si>
    <t>MONTAŽNE OBLOGE IN TERMOIZOLACIJA SKUPAJ:</t>
  </si>
  <si>
    <t>Kompletna nabava ter dobava materiala in izdelava obloge iz vodoodpornih mavčnih plošč deb. 13 mm pritrjenih na leseno konstrukcijo ostrešja z vstavljeanje termo izolacije iz stirodura debeline 12 cm med špirovci, z bandažiranjem stikov</t>
  </si>
  <si>
    <t xml:space="preserve">12 KAMNOSEŠKA DELA </t>
  </si>
  <si>
    <t>KAMNOSEŠKA DELA SKUPAJ:</t>
  </si>
  <si>
    <t>Kompletna nabava ter dobava materiala in izdelava obloge vhodnega podesta iz Tonalida z žgano površino vhodnega podesta iz kamnitih plošč debeline 3 cm,, lepljenih na podlago.</t>
  </si>
  <si>
    <t xml:space="preserve">13 FASADERSKA DELA </t>
  </si>
  <si>
    <t>FASADERSKA DELA SKUPAJ:</t>
  </si>
  <si>
    <t>13.1.</t>
  </si>
  <si>
    <t>Kompletna izdelava skupno s dobavo potrebnega materiala fasadnega termo ometa z vgrajenimi vogalnimi zaščitami izpostavljenih robov ter finalni fasadni omet Röfix ali podobno</t>
  </si>
  <si>
    <t>13.2.</t>
  </si>
  <si>
    <t>Kompletna izdelava skupno s dobavo potrebnega materiala ometa podstavka s kulirplastom naravne barve</t>
  </si>
  <si>
    <t xml:space="preserve">14 SLIKARSKA IN PLESKARSKA DELA </t>
  </si>
  <si>
    <t>SLIKARSKA IN PLESKARSKA DELA SKUPAJ:</t>
  </si>
  <si>
    <t>14.1.</t>
  </si>
  <si>
    <t>Nabava in dobava materiala ter izdelava komletnega slikanja sten in plafona s predpripravo podlage, ometa sten, imregnacija, 2x kitanje in brušenje ter finalno slikanje</t>
  </si>
  <si>
    <t>14.2.</t>
  </si>
  <si>
    <t>Nabava in dobava materiala ter izdelava kompletnega slikanja sten in plafona s predpripravo podlage,mavčnih plošč, bandažiranje stikov, 2x kitanje in brušenje ter finalno slikanje</t>
  </si>
  <si>
    <t>14.3.</t>
  </si>
  <si>
    <t>Nabava in dobava materiala zaščitno pleskanje vseh lesenih površin in stešne konstrukcijo z insekticidno, fungicidnimi premazi in fiinalnim opleskom</t>
  </si>
  <si>
    <t>15 MONTAŽNA DELA</t>
  </si>
  <si>
    <t>15.1.</t>
  </si>
  <si>
    <t>Izdelava, transport, raznos in montaža nerjavečih INOX cevi in prirobnic ter armaturnih in fazonskih komadov izdelanih iz tip. dobavljenih varjenih fazonov in cevi dim. DN 100, vključno s tesnilnim in pritrdilnim materialom, prirobnice PN 16. Ves material iz nerjavečega jekla kvalitete  št. 1.4401 po SIST EN 10027-2</t>
  </si>
  <si>
    <t>Vsi fazonski komadi vključujejo transport, montažo ter nerjavni spojni in tesnilni material.</t>
  </si>
  <si>
    <t>E DN 100</t>
  </si>
  <si>
    <t>FFR DN 100/80</t>
  </si>
  <si>
    <t>FF DN 80 x 1000</t>
  </si>
  <si>
    <t>Q KOS INOX DN 80 (88,9 x 3,2 mm)</t>
  </si>
  <si>
    <t>EV zasun DN 100 s kolesom</t>
  </si>
  <si>
    <t>Cev INOX DN 80x200 (88,9 x 3,2 mm)</t>
  </si>
  <si>
    <t>Cev INOX DN 80x300 (88,9 x 3,2 mm)</t>
  </si>
  <si>
    <t>T KOS INOX DN 80/50 (188,9 x 3,2 mm/ 55x2,5 mm)</t>
  </si>
  <si>
    <t>F DN 80</t>
  </si>
  <si>
    <t>HIDRAVLIČNI VARNOSTNO IZPUSTNI VENTIL DN 50</t>
  </si>
  <si>
    <t>Cev INOX DN 80x1600 (88,9 x 3,2 mm)</t>
  </si>
  <si>
    <t>1 x HFHP 3 / 22 / 10 SV 05z opremo in armaturo, v sistemu delovanja (1+1+1).
3 x Q=3,5 l/s, P=3 x 2,2 kW,  H=35 m</t>
  </si>
  <si>
    <t>16 TUJE STORITVE</t>
  </si>
  <si>
    <t>16.1.</t>
  </si>
  <si>
    <t>16.2.</t>
  </si>
  <si>
    <t>16.3.</t>
  </si>
  <si>
    <t>16.4.</t>
  </si>
  <si>
    <t>16.5.</t>
  </si>
  <si>
    <t>16.6.</t>
  </si>
  <si>
    <t>16.7.</t>
  </si>
  <si>
    <t>16.8.</t>
  </si>
  <si>
    <t>16.9.</t>
  </si>
  <si>
    <t>16.10.</t>
  </si>
  <si>
    <t>Strokovni nadzor ob posegih v lokalne ali državne ceste v času gradnje s strani upravljavca ceste</t>
  </si>
  <si>
    <t>16.11.</t>
  </si>
  <si>
    <t>16.12.</t>
  </si>
  <si>
    <t xml:space="preserve">Strokovni nadzor in prisotnost izvajalca prestavitve obstoječega TK omrežja, ki bo prestavitev nadziral v času gradnje s strani lastnika TK omrežja. </t>
  </si>
  <si>
    <t>16.13.</t>
  </si>
  <si>
    <t xml:space="preserve">Kompletna izvedba prestavitve obstoječega TK omrežja s strani pooblaščene organizacije po navodilih strokovne službe lastnika TK omrežja. V ceno všeti ves material, delo in nepredvidena dela. </t>
  </si>
  <si>
    <t>16.14.</t>
  </si>
  <si>
    <t>17 NEPREDVIDENA DELA</t>
  </si>
  <si>
    <t>17.1.</t>
  </si>
  <si>
    <t>izpad instalacijskega odklopnika  za črpalko Č3,</t>
  </si>
  <si>
    <t>delovanje črpalke Č3 – ROČNO,</t>
  </si>
  <si>
    <t>delovanje črpalke Č3 – AVTOMATSKO,</t>
  </si>
  <si>
    <t>delovanje črpalke Č3,</t>
  </si>
  <si>
    <t>napaka frekvenčnega pretvornika Č3,</t>
  </si>
  <si>
    <t>podatek o toku Č3 – tokovna zanka 4-20 mA</t>
  </si>
  <si>
    <t>vklop črpalke Č3 - oz. možno delovanja,</t>
  </si>
  <si>
    <t>referenčna vrednost za črpalko Č3 - nastavitev izhodnega tlaka</t>
  </si>
  <si>
    <t>ELEKTROMAGNETNI MERILEC PRETOKA DN 80 z naslednjimi karakteristikami:</t>
  </si>
  <si>
    <t>HIDROFORNA POSTAJA ČRETA</t>
  </si>
  <si>
    <r>
      <t>Vertikalna večstopenjska centrifugalna hidropostaja s tremi črpalkami (vsaka s svojim frekvenčnikom) s cikličnim in paralelnim delovanjem za hladno pitno vodo, kot npr. HFHP 3/22/10SV05, nesamosesalna. S črpalko dobaviti še potrebne nerjaveče vijake za pritrditev na betonski temelj in elektro krmilno omaro, vključno s tlačnimi sondami kot npr. MBS 1900C-10 za zaporedni vklop in izklop črpak,</t>
    </r>
    <r>
      <rPr>
        <b/>
        <strike/>
        <sz val="10"/>
        <color rgb="FFFF0000"/>
        <rFont val="Arial"/>
        <family val="2"/>
        <charset val="238"/>
      </rPr>
      <t xml:space="preserve"> </t>
    </r>
    <r>
      <rPr>
        <sz val="10"/>
        <rFont val="Arial"/>
        <family val="2"/>
        <charset val="238"/>
      </rPr>
      <t xml:space="preserve"> manometri.
</t>
    </r>
  </si>
  <si>
    <t>DOTOK - ODTOK HP ČRETA</t>
  </si>
  <si>
    <t>2.1</t>
  </si>
  <si>
    <t>2.2</t>
  </si>
  <si>
    <t>ELEKTRIČNE INŠTALACIJE IN ELEKTRIČNA OPREMA</t>
  </si>
  <si>
    <t>Izvedba AB temeljne pete iz betona C25/30 dim. 0,40 × 1.2 x 13,0 m, v postavki upoštevati opaženje in razopaženje, dobavo in vgradnjo betona C25/30, XC2, S4, Dmax 32, PV2</t>
  </si>
  <si>
    <t xml:space="preserve">DOTOK - ODTOK </t>
  </si>
  <si>
    <t>15.2.</t>
  </si>
  <si>
    <t>HIŠNI PRIKLJUČKI: Priključitev in gradbena dela (odkop, vgradnja, zasip po navodilih upravljalca) pri navezavi obstoječih hišnih priključkov na novozgrajen cevovod,  z navrtalno objemko in integriranim ventilom – kot npr. sistem ,,ZAK”, kpl. z vgradno garnituro, cestno kapo in podložno ploščo, cca. 20 m  cevi/priključek PEHD PE100 RC d 32/10 ter cca. 5 m zaščite cevi PEHD PE80 d63/10, ki se jo položi pod vozišči in urejenimi površinami, komplet s tesnilnim materialom.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</si>
</sst>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1]"/>
    <numFmt numFmtId="165" formatCode="#,##0.00\ \€"/>
    <numFmt numFmtId="166" formatCode="_ * #,##0.00_-\ &quot;SIT&quot;_ ;_ * #,##0.00\-\ &quot;SIT&quot;_ ;_ * &quot;-&quot;??_-\ &quot;SIT&quot;_ ;_ @_ "/>
    <numFmt numFmtId="167" formatCode="#,##0.00\ &quot;€&quot;"/>
    <numFmt numFmtId="168" formatCode="#,##0.00\ _€"/>
  </numFmts>
  <fonts count="62">
    <font>
      <sz val="10"/>
      <name val="Arial"/>
      <charset val="238"/>
    </font>
    <font>
      <b/>
      <sz val="14"/>
      <name val="Arial"/>
      <family val="2"/>
      <charset val="238"/>
    </font>
    <font>
      <sz val="12"/>
      <name val="Arial"/>
      <family val="2"/>
      <charset val="238"/>
    </font>
    <font>
      <b/>
      <sz val="10"/>
      <name val="Arial"/>
      <family val="2"/>
      <charset val="238"/>
    </font>
    <font>
      <sz val="10"/>
      <name val="Arial"/>
      <family val="2"/>
      <charset val="238"/>
    </font>
    <font>
      <b/>
      <sz val="12"/>
      <name val="Arial"/>
      <family val="2"/>
      <charset val="238"/>
    </font>
    <font>
      <sz val="10"/>
      <color indexed="8"/>
      <name val="MS Sans Serif"/>
      <family val="2"/>
      <charset val="238"/>
    </font>
    <font>
      <sz val="10"/>
      <color indexed="8"/>
      <name val="Arial"/>
      <family val="2"/>
      <charset val="238"/>
    </font>
    <font>
      <sz val="10"/>
      <color indexed="8"/>
      <name val="MS Sans Serif"/>
      <family val="2"/>
      <charset val="238"/>
    </font>
    <font>
      <sz val="10"/>
      <color indexed="8"/>
      <name val="MS Sans Serif"/>
      <family val="2"/>
      <charset val="238"/>
    </font>
    <font>
      <sz val="10"/>
      <name val="SL Dutch"/>
      <charset val="238"/>
    </font>
    <font>
      <b/>
      <sz val="12"/>
      <color indexed="8"/>
      <name val="Arial"/>
      <family val="2"/>
      <charset val="238"/>
    </font>
    <font>
      <b/>
      <sz val="11"/>
      <name val="Arial"/>
      <family val="2"/>
      <charset val="238"/>
    </font>
    <font>
      <sz val="11"/>
      <name val="Arial"/>
      <family val="2"/>
      <charset val="238"/>
    </font>
    <font>
      <b/>
      <sz val="16"/>
      <color indexed="8"/>
      <name val="Arial"/>
      <family val="2"/>
      <charset val="238"/>
    </font>
    <font>
      <sz val="12"/>
      <name val="Courier"/>
      <family val="3"/>
    </font>
    <font>
      <sz val="10"/>
      <name val="Arial CE"/>
      <family val="2"/>
      <charset val="238"/>
    </font>
    <font>
      <sz val="11"/>
      <name val="Arial CE"/>
      <family val="2"/>
      <charset val="238"/>
    </font>
    <font>
      <sz val="11"/>
      <name val="Arial CE"/>
      <charset val="238"/>
    </font>
    <font>
      <sz val="10"/>
      <name val="Arial CE"/>
      <charset val="238"/>
    </font>
    <font>
      <b/>
      <sz val="10"/>
      <name val="Arial CE"/>
      <charset val="238"/>
    </font>
    <font>
      <sz val="10"/>
      <color rgb="FF7030A0"/>
      <name val="Arial"/>
      <family val="2"/>
      <charset val="238"/>
    </font>
    <font>
      <b/>
      <i/>
      <sz val="10"/>
      <name val="Arial"/>
      <family val="2"/>
      <charset val="238"/>
    </font>
    <font>
      <b/>
      <i/>
      <sz val="10"/>
      <name val="Arial CE"/>
      <family val="2"/>
      <charset val="238"/>
    </font>
    <font>
      <sz val="10"/>
      <name val="Calibri"/>
      <family val="2"/>
      <charset val="238"/>
      <scheme val="minor"/>
    </font>
    <font>
      <sz val="10"/>
      <name val="Arial"/>
      <family val="2"/>
    </font>
    <font>
      <b/>
      <strike/>
      <sz val="10"/>
      <color rgb="FFFF0000"/>
      <name val="Arial"/>
      <family val="2"/>
      <charset val="238"/>
    </font>
    <font>
      <b/>
      <vertAlign val="superscript"/>
      <sz val="12"/>
      <name val="Arial"/>
      <family val="2"/>
      <charset val="238"/>
    </font>
    <font>
      <sz val="8"/>
      <name val="Arial"/>
      <family val="2"/>
      <charset val="238"/>
    </font>
    <font>
      <sz val="10"/>
      <name val="Arial CE"/>
    </font>
    <font>
      <sz val="8"/>
      <name val="Arial CE"/>
      <family val="2"/>
      <charset val="238"/>
    </font>
    <font>
      <sz val="8"/>
      <name val="Arial"/>
      <family val="2"/>
    </font>
    <font>
      <sz val="10"/>
      <name val="Calibri"/>
      <family val="2"/>
      <charset val="238"/>
    </font>
    <font>
      <sz val="9"/>
      <name val="Arial"/>
      <family val="2"/>
      <charset val="238"/>
    </font>
    <font>
      <i/>
      <sz val="10"/>
      <name val="Arial"/>
      <family val="2"/>
      <charset val="238"/>
    </font>
    <font>
      <sz val="10"/>
      <name val="Courier"/>
      <family val="1"/>
      <charset val="238"/>
    </font>
    <font>
      <b/>
      <i/>
      <sz val="11"/>
      <name val="Arial CE"/>
      <charset val="238"/>
    </font>
    <font>
      <i/>
      <sz val="11"/>
      <name val="Arial CE"/>
      <family val="2"/>
      <charset val="238"/>
    </font>
    <font>
      <i/>
      <sz val="11"/>
      <name val="Arial CE"/>
      <charset val="238"/>
    </font>
    <font>
      <b/>
      <sz val="11"/>
      <color rgb="FFFF0000"/>
      <name val="Arial CE"/>
      <family val="2"/>
      <charset val="238"/>
    </font>
    <font>
      <b/>
      <sz val="11"/>
      <color rgb="FFFF0000"/>
      <name val="Courier"/>
      <family val="1"/>
      <charset val="238"/>
    </font>
    <font>
      <b/>
      <sz val="11"/>
      <color rgb="FFFF0000"/>
      <name val="Arial CE"/>
      <charset val="238"/>
    </font>
    <font>
      <vertAlign val="superscript"/>
      <sz val="10"/>
      <name val="Arial CE"/>
      <charset val="238"/>
    </font>
    <font>
      <strike/>
      <vertAlign val="superscript"/>
      <sz val="10"/>
      <name val="Arial CE"/>
      <charset val="238"/>
    </font>
    <font>
      <vertAlign val="superscript"/>
      <sz val="10"/>
      <name val="Arial"/>
      <family val="2"/>
      <charset val="238"/>
    </font>
    <font>
      <i/>
      <sz val="10"/>
      <name val="Arial CE"/>
      <family val="2"/>
      <charset val="238"/>
    </font>
    <font>
      <i/>
      <sz val="10"/>
      <name val="Arial CE"/>
      <charset val="238"/>
    </font>
    <font>
      <i/>
      <sz val="10"/>
      <name val="Arial"/>
      <family val="2"/>
    </font>
    <font>
      <i/>
      <sz val="11"/>
      <name val="Arial"/>
      <family val="2"/>
    </font>
    <font>
      <i/>
      <sz val="8"/>
      <name val="Arial CE"/>
      <family val="2"/>
      <charset val="238"/>
    </font>
    <font>
      <i/>
      <sz val="8"/>
      <name val="Arial"/>
      <family val="2"/>
    </font>
    <font>
      <b/>
      <sz val="10"/>
      <color rgb="FF7030A0"/>
      <name val="Calibri"/>
      <family val="2"/>
      <charset val="238"/>
      <scheme val="minor"/>
    </font>
    <font>
      <b/>
      <sz val="10"/>
      <name val="Calibri"/>
      <family val="2"/>
      <charset val="238"/>
      <scheme val="minor"/>
    </font>
    <font>
      <b/>
      <sz val="10"/>
      <color rgb="FF00B0F0"/>
      <name val="Calibri"/>
      <family val="2"/>
      <charset val="238"/>
      <scheme val="minor"/>
    </font>
    <font>
      <b/>
      <sz val="10"/>
      <color rgb="FF0070C0"/>
      <name val="Calibri"/>
      <family val="2"/>
      <charset val="238"/>
      <scheme val="minor"/>
    </font>
    <font>
      <b/>
      <sz val="10"/>
      <color rgb="FF00B050"/>
      <name val="Calibri"/>
      <family val="2"/>
      <charset val="238"/>
      <scheme val="minor"/>
    </font>
    <font>
      <b/>
      <i/>
      <sz val="10"/>
      <name val="Arial CE"/>
      <charset val="238"/>
    </font>
    <font>
      <b/>
      <i/>
      <sz val="10"/>
      <name val="Calibri"/>
      <family val="2"/>
      <charset val="238"/>
      <scheme val="minor"/>
    </font>
    <font>
      <b/>
      <i/>
      <sz val="10"/>
      <color rgb="FF7030A0"/>
      <name val="Calibri"/>
      <family val="2"/>
      <charset val="238"/>
      <scheme val="minor"/>
    </font>
    <font>
      <b/>
      <i/>
      <sz val="10"/>
      <color rgb="FF00B0F0"/>
      <name val="Calibri"/>
      <family val="2"/>
      <charset val="238"/>
      <scheme val="minor"/>
    </font>
    <font>
      <u/>
      <sz val="10"/>
      <name val="Arial CE"/>
      <charset val="238"/>
    </font>
    <font>
      <b/>
      <i/>
      <u/>
      <sz val="10"/>
      <name val="Arial CE"/>
      <charset val="238"/>
    </font>
  </fonts>
  <fills count="5">
    <fill>
      <patternFill patternType="none"/>
    </fill>
    <fill>
      <patternFill patternType="gray125"/>
    </fill>
    <fill>
      <patternFill patternType="solid">
        <fgColor rgb="FFC8C8C8"/>
        <bgColor indexed="64"/>
      </patternFill>
    </fill>
    <fill>
      <patternFill patternType="solid">
        <fgColor rgb="FFCC0000"/>
        <bgColor indexed="64"/>
      </patternFill>
    </fill>
    <fill>
      <patternFill patternType="solid">
        <fgColor rgb="FFFF0000"/>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auto="1"/>
      </bottom>
      <diagonal/>
    </border>
  </borders>
  <cellStyleXfs count="14">
    <xf numFmtId="0" fontId="0" fillId="0" borderId="0"/>
    <xf numFmtId="0" fontId="6" fillId="0" borderId="0"/>
    <xf numFmtId="0" fontId="4" fillId="0" borderId="0"/>
    <xf numFmtId="0" fontId="4" fillId="0" borderId="0"/>
    <xf numFmtId="0" fontId="8" fillId="0" borderId="0"/>
    <xf numFmtId="0" fontId="6" fillId="0" borderId="0"/>
    <xf numFmtId="0" fontId="9" fillId="0" borderId="0"/>
    <xf numFmtId="0" fontId="10" fillId="0" borderId="0"/>
    <xf numFmtId="0" fontId="4" fillId="0" borderId="0"/>
    <xf numFmtId="9" fontId="10" fillId="0" borderId="0" applyFont="0" applyFill="0" applyBorder="0" applyAlignment="0" applyProtection="0"/>
    <xf numFmtId="166" fontId="10" fillId="0" borderId="0" applyFont="0" applyFill="0" applyBorder="0" applyAlignment="0" applyProtection="0"/>
    <xf numFmtId="0" fontId="15" fillId="0" borderId="0"/>
    <xf numFmtId="0" fontId="18" fillId="0" borderId="0"/>
    <xf numFmtId="0" fontId="15" fillId="0" borderId="0"/>
  </cellStyleXfs>
  <cellXfs count="379">
    <xf numFmtId="0" fontId="0" fillId="0" borderId="0" xfId="0"/>
    <xf numFmtId="0" fontId="1" fillId="0" borderId="0" xfId="0" applyFont="1" applyAlignment="1">
      <alignment horizontal="left" vertical="top" wrapText="1"/>
    </xf>
    <xf numFmtId="0" fontId="1" fillId="0" borderId="0" xfId="0" applyFont="1" applyAlignment="1">
      <alignment horizontal="center" vertical="top"/>
    </xf>
    <xf numFmtId="49" fontId="1" fillId="0" borderId="0" xfId="0" applyNumberFormat="1" applyFont="1" applyAlignment="1">
      <alignment horizontal="center" vertical="top"/>
    </xf>
    <xf numFmtId="0" fontId="2" fillId="0" borderId="0" xfId="0" applyFont="1" applyFill="1" applyAlignment="1">
      <alignment horizontal="center" vertical="top"/>
    </xf>
    <xf numFmtId="49" fontId="2" fillId="0" borderId="0" xfId="0" applyNumberFormat="1" applyFont="1" applyFill="1" applyBorder="1" applyAlignment="1">
      <alignment horizontal="center" vertical="top"/>
    </xf>
    <xf numFmtId="0" fontId="2" fillId="0" borderId="0" xfId="0" applyFont="1" applyFill="1" applyBorder="1" applyAlignment="1">
      <alignment horizontal="left" vertical="top" wrapText="1"/>
    </xf>
    <xf numFmtId="49" fontId="4" fillId="0" borderId="0" xfId="0" applyNumberFormat="1" applyFont="1" applyAlignment="1">
      <alignment horizontal="left" vertical="top"/>
    </xf>
    <xf numFmtId="49" fontId="3" fillId="0" borderId="0" xfId="0" applyNumberFormat="1" applyFont="1" applyAlignment="1">
      <alignment horizontal="left" vertical="top"/>
    </xf>
    <xf numFmtId="4" fontId="1" fillId="0" borderId="0" xfId="0" applyNumberFormat="1" applyFont="1" applyAlignment="1">
      <alignment horizontal="right" vertical="top" wrapText="1"/>
    </xf>
    <xf numFmtId="4" fontId="2" fillId="0" borderId="0" xfId="0" applyNumberFormat="1" applyFont="1" applyFill="1" applyBorder="1" applyAlignment="1">
      <alignment horizontal="right" vertical="top" wrapText="1"/>
    </xf>
    <xf numFmtId="165" fontId="1" fillId="0" borderId="0" xfId="0" applyNumberFormat="1" applyFont="1" applyAlignment="1">
      <alignment horizontal="right" vertical="top"/>
    </xf>
    <xf numFmtId="165" fontId="2" fillId="0" borderId="0" xfId="0" applyNumberFormat="1" applyFont="1" applyFill="1" applyBorder="1" applyAlignment="1">
      <alignment horizontal="right" vertical="top"/>
    </xf>
    <xf numFmtId="165" fontId="3" fillId="0" borderId="0" xfId="0" applyNumberFormat="1" applyFont="1" applyAlignment="1">
      <alignment horizontal="right" vertical="top"/>
    </xf>
    <xf numFmtId="165" fontId="3" fillId="0" borderId="0" xfId="0" applyNumberFormat="1" applyFont="1" applyFill="1" applyAlignment="1" applyProtection="1">
      <alignment horizontal="right" vertical="top"/>
      <protection locked="0"/>
    </xf>
    <xf numFmtId="165" fontId="1" fillId="0" borderId="0" xfId="0" applyNumberFormat="1" applyFont="1" applyAlignment="1">
      <alignment horizontal="right" vertical="top" wrapText="1"/>
    </xf>
    <xf numFmtId="165" fontId="2" fillId="0" borderId="0" xfId="0" applyNumberFormat="1" applyFont="1" applyFill="1" applyBorder="1" applyAlignment="1">
      <alignment horizontal="right" vertical="top" wrapText="1"/>
    </xf>
    <xf numFmtId="165" fontId="3" fillId="0" borderId="0" xfId="0" applyNumberFormat="1" applyFont="1" applyFill="1" applyAlignment="1">
      <alignment horizontal="right" vertical="top" wrapText="1"/>
    </xf>
    <xf numFmtId="165" fontId="3" fillId="0" borderId="0" xfId="0" applyNumberFormat="1" applyFont="1" applyFill="1" applyAlignment="1" applyProtection="1">
      <alignment horizontal="right" vertical="top" wrapText="1"/>
      <protection locked="0"/>
    </xf>
    <xf numFmtId="0" fontId="2" fillId="0" borderId="0" xfId="0" applyFont="1" applyAlignment="1">
      <alignment horizontal="center" vertical="center" wrapText="1"/>
    </xf>
    <xf numFmtId="164" fontId="3" fillId="0" borderId="2" xfId="0" applyNumberFormat="1" applyFont="1" applyBorder="1" applyAlignment="1">
      <alignment horizontal="right" vertical="center"/>
    </xf>
    <xf numFmtId="49" fontId="4" fillId="0" borderId="0" xfId="0" applyNumberFormat="1" applyFont="1" applyAlignment="1">
      <alignment horizontal="center" vertical="top"/>
    </xf>
    <xf numFmtId="0" fontId="4" fillId="0" borderId="0" xfId="2" applyFont="1" applyFill="1" applyBorder="1" applyAlignment="1">
      <alignment horizontal="center" vertical="top"/>
    </xf>
    <xf numFmtId="49" fontId="4" fillId="0" borderId="0" xfId="0" applyNumberFormat="1" applyFont="1" applyBorder="1" applyAlignment="1">
      <alignment horizontal="center" vertical="top"/>
    </xf>
    <xf numFmtId="165" fontId="4" fillId="0" borderId="0" xfId="0" applyNumberFormat="1" applyFont="1" applyAlignment="1">
      <alignment horizontal="right" vertical="top"/>
    </xf>
    <xf numFmtId="49" fontId="4" fillId="0" borderId="0" xfId="0" applyNumberFormat="1" applyFont="1" applyFill="1" applyAlignment="1">
      <alignment horizontal="center" vertical="top"/>
    </xf>
    <xf numFmtId="0" fontId="4" fillId="0" borderId="0" xfId="0" applyFont="1" applyFill="1" applyAlignment="1">
      <alignment horizontal="left" vertical="top" wrapText="1"/>
    </xf>
    <xf numFmtId="164" fontId="3" fillId="0" borderId="0" xfId="0" applyNumberFormat="1" applyFont="1" applyBorder="1" applyAlignment="1">
      <alignment horizontal="right" vertical="center"/>
    </xf>
    <xf numFmtId="49" fontId="4" fillId="0" borderId="0" xfId="0" applyNumberFormat="1" applyFont="1" applyFill="1" applyBorder="1" applyAlignment="1">
      <alignment horizontal="center" vertical="top"/>
    </xf>
    <xf numFmtId="165" fontId="4" fillId="0" borderId="0" xfId="0" applyNumberFormat="1" applyFont="1" applyFill="1" applyAlignment="1">
      <alignment horizontal="right" vertical="top"/>
    </xf>
    <xf numFmtId="0" fontId="4" fillId="0" borderId="0" xfId="0" applyFont="1" applyAlignment="1">
      <alignment horizontal="left" vertical="top" wrapText="1"/>
    </xf>
    <xf numFmtId="49" fontId="0" fillId="0" borderId="0" xfId="0" applyNumberForma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xf>
    <xf numFmtId="167" fontId="3" fillId="0" borderId="0" xfId="0" applyNumberFormat="1" applyFont="1" applyAlignment="1">
      <alignment horizontal="right" vertical="center"/>
    </xf>
    <xf numFmtId="167" fontId="3" fillId="0" borderId="2" xfId="0" applyNumberFormat="1" applyFont="1" applyBorder="1" applyAlignment="1">
      <alignment horizontal="right" vertical="center"/>
    </xf>
    <xf numFmtId="167" fontId="3" fillId="2" borderId="2" xfId="0" applyNumberFormat="1" applyFont="1" applyFill="1" applyBorder="1" applyAlignment="1">
      <alignment horizontal="right" vertical="center" wrapText="1"/>
    </xf>
    <xf numFmtId="49" fontId="3" fillId="2" borderId="0" xfId="0" applyNumberFormat="1" applyFont="1" applyFill="1" applyAlignment="1">
      <alignment horizontal="left" vertical="top"/>
    </xf>
    <xf numFmtId="167" fontId="3" fillId="0" borderId="0" xfId="0" applyNumberFormat="1" applyFont="1" applyFill="1" applyBorder="1" applyAlignment="1">
      <alignment horizontal="left" vertical="top"/>
    </xf>
    <xf numFmtId="167" fontId="3" fillId="0" borderId="0" xfId="0" applyNumberFormat="1" applyFont="1" applyFill="1" applyBorder="1" applyAlignment="1">
      <alignment horizontal="right" vertical="top"/>
    </xf>
    <xf numFmtId="167" fontId="3" fillId="0" borderId="0" xfId="0" applyNumberFormat="1" applyFont="1" applyFill="1" applyBorder="1" applyAlignment="1">
      <alignment horizontal="right" vertical="center" wrapText="1"/>
    </xf>
    <xf numFmtId="0" fontId="7" fillId="0" borderId="0" xfId="0" applyFont="1" applyFill="1" applyAlignment="1">
      <alignment wrapText="1"/>
    </xf>
    <xf numFmtId="2" fontId="7" fillId="0" borderId="0" xfId="0" applyNumberFormat="1" applyFont="1" applyFill="1" applyAlignment="1">
      <alignment wrapText="1"/>
    </xf>
    <xf numFmtId="0" fontId="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49" fontId="4" fillId="0" borderId="0" xfId="0" applyNumberFormat="1" applyFont="1"/>
    <xf numFmtId="167" fontId="0" fillId="0" borderId="0" xfId="0" applyNumberFormat="1" applyAlignment="1"/>
    <xf numFmtId="0" fontId="0" fillId="0" borderId="0" xfId="0" applyAlignment="1">
      <alignment horizontal="left"/>
    </xf>
    <xf numFmtId="0" fontId="13" fillId="0" borderId="3" xfId="0" applyFont="1" applyBorder="1"/>
    <xf numFmtId="0" fontId="12" fillId="2" borderId="7" xfId="0" applyFont="1" applyFill="1" applyBorder="1" applyAlignment="1">
      <alignment horizontal="right" vertical="top" wrapText="1"/>
    </xf>
    <xf numFmtId="167" fontId="12" fillId="2" borderId="7" xfId="0" applyNumberFormat="1" applyFont="1" applyFill="1" applyBorder="1" applyAlignment="1">
      <alignment horizontal="right" vertical="top" wrapText="1"/>
    </xf>
    <xf numFmtId="4" fontId="4" fillId="0" borderId="0" xfId="0" applyNumberFormat="1" applyFont="1" applyFill="1" applyAlignment="1">
      <alignment horizontal="right" vertical="top" wrapText="1"/>
    </xf>
    <xf numFmtId="165" fontId="4" fillId="0" borderId="0" xfId="0" applyNumberFormat="1" applyFont="1" applyFill="1" applyAlignment="1">
      <alignment horizontal="right" vertical="top" wrapText="1"/>
    </xf>
    <xf numFmtId="0" fontId="4" fillId="0" borderId="0" xfId="0" applyFont="1" applyFill="1" applyAlignment="1">
      <alignment horizontal="center" vertical="top"/>
    </xf>
    <xf numFmtId="0" fontId="4" fillId="0" borderId="0" xfId="0" applyFont="1" applyFill="1" applyBorder="1" applyAlignment="1">
      <alignment horizontal="left" vertical="top" wrapText="1"/>
    </xf>
    <xf numFmtId="4" fontId="4" fillId="0" borderId="0" xfId="0" applyNumberFormat="1" applyFont="1" applyAlignment="1">
      <alignment horizontal="right" vertical="top" wrapText="1"/>
    </xf>
    <xf numFmtId="0" fontId="4" fillId="0" borderId="0" xfId="0" applyFont="1" applyFill="1" applyBorder="1" applyAlignment="1">
      <alignment vertical="top"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4" fillId="0" borderId="0" xfId="0" applyFont="1" applyAlignment="1">
      <alignment horizontal="center" vertical="top"/>
    </xf>
    <xf numFmtId="49" fontId="4" fillId="0" borderId="0" xfId="0" applyNumberFormat="1" applyFont="1" applyFill="1" applyAlignment="1">
      <alignment horizontal="left" vertical="top"/>
    </xf>
    <xf numFmtId="165" fontId="4" fillId="0" borderId="0" xfId="0" applyNumberFormat="1" applyFont="1" applyAlignment="1">
      <alignment horizontal="right" vertical="top" wrapText="1"/>
    </xf>
    <xf numFmtId="0" fontId="4" fillId="0" borderId="0" xfId="0" applyFont="1" applyAlignment="1">
      <alignment horizontal="left" vertical="top"/>
    </xf>
    <xf numFmtId="165" fontId="4" fillId="0" borderId="0" xfId="0" applyNumberFormat="1" applyFont="1" applyAlignment="1">
      <alignment horizontal="left" vertical="top"/>
    </xf>
    <xf numFmtId="49" fontId="4" fillId="0" borderId="0" xfId="0" applyNumberFormat="1" applyFont="1" applyBorder="1" applyAlignment="1">
      <alignment horizontal="left" vertical="top"/>
    </xf>
    <xf numFmtId="0" fontId="4" fillId="0" borderId="0" xfId="0" applyFont="1" applyBorder="1" applyAlignment="1">
      <alignment horizontal="center" vertical="top" wrapText="1"/>
    </xf>
    <xf numFmtId="4" fontId="4" fillId="0" borderId="0" xfId="0" applyNumberFormat="1" applyFont="1" applyFill="1" applyBorder="1" applyAlignment="1">
      <alignment horizontal="right" vertical="top" wrapText="1"/>
    </xf>
    <xf numFmtId="165" fontId="4" fillId="0" borderId="0" xfId="0" applyNumberFormat="1" applyFont="1" applyBorder="1" applyAlignment="1">
      <alignment horizontal="right" vertical="top"/>
    </xf>
    <xf numFmtId="165" fontId="4" fillId="0" borderId="0" xfId="0" applyNumberFormat="1" applyFont="1" applyFill="1" applyBorder="1" applyAlignment="1">
      <alignment horizontal="right" vertical="top" wrapText="1"/>
    </xf>
    <xf numFmtId="0" fontId="4" fillId="0" borderId="0" xfId="0" applyFont="1" applyFill="1" applyBorder="1" applyAlignment="1">
      <alignment horizontal="center" vertical="top" wrapText="1"/>
    </xf>
    <xf numFmtId="0" fontId="4" fillId="0" borderId="0" xfId="0" applyFont="1" applyAlignment="1" applyProtection="1">
      <alignment horizontal="center" vertical="top"/>
    </xf>
    <xf numFmtId="0" fontId="4" fillId="0" borderId="0" xfId="0" applyFont="1" applyFill="1" applyAlignment="1" applyProtection="1">
      <alignment horizontal="center" vertical="top"/>
    </xf>
    <xf numFmtId="49" fontId="4" fillId="0" borderId="0" xfId="0" applyNumberFormat="1" applyFont="1" applyFill="1" applyAlignment="1" applyProtection="1">
      <alignment horizontal="center" vertical="top"/>
    </xf>
    <xf numFmtId="165" fontId="4" fillId="0" borderId="0" xfId="0" applyNumberFormat="1" applyFont="1" applyFill="1" applyAlignment="1" applyProtection="1">
      <alignment horizontal="right" vertical="top"/>
      <protection locked="0"/>
    </xf>
    <xf numFmtId="4" fontId="4" fillId="0" borderId="0" xfId="0" applyNumberFormat="1" applyFont="1" applyFill="1" applyAlignment="1" applyProtection="1">
      <alignment horizontal="right" vertical="top" wrapText="1"/>
    </xf>
    <xf numFmtId="165" fontId="4" fillId="0" borderId="0" xfId="0" applyNumberFormat="1" applyFont="1" applyFill="1" applyAlignment="1" applyProtection="1">
      <alignment horizontal="right" vertical="top" wrapText="1"/>
      <protection locked="0"/>
    </xf>
    <xf numFmtId="0" fontId="4" fillId="0" borderId="0" xfId="0" applyFont="1" applyFill="1" applyAlignment="1">
      <alignment vertical="top" wrapText="1"/>
    </xf>
    <xf numFmtId="0" fontId="4" fillId="0" borderId="0" xfId="0" applyFont="1" applyBorder="1" applyAlignment="1">
      <alignment wrapText="1"/>
    </xf>
    <xf numFmtId="4" fontId="13" fillId="0" borderId="0" xfId="0" applyNumberFormat="1" applyFont="1" applyAlignment="1">
      <alignment horizontal="right" vertical="center"/>
    </xf>
    <xf numFmtId="0" fontId="13" fillId="0" borderId="0" xfId="0" applyFont="1" applyAlignment="1">
      <alignment horizontal="left" vertical="center"/>
    </xf>
    <xf numFmtId="167" fontId="12" fillId="0" borderId="0" xfId="0" applyNumberFormat="1" applyFont="1" applyFill="1" applyBorder="1" applyAlignment="1">
      <alignment horizontal="right" vertical="top" wrapText="1"/>
    </xf>
    <xf numFmtId="0" fontId="0" fillId="0" borderId="0" xfId="0" applyFill="1"/>
    <xf numFmtId="0" fontId="13" fillId="0" borderId="0" xfId="0" applyFont="1" applyFill="1" applyBorder="1" applyAlignment="1">
      <alignment horizontal="right"/>
    </xf>
    <xf numFmtId="167" fontId="12" fillId="0" borderId="0" xfId="0" applyNumberFormat="1" applyFont="1" applyFill="1" applyBorder="1" applyAlignment="1">
      <alignment vertical="top" wrapText="1"/>
    </xf>
    <xf numFmtId="0" fontId="0" fillId="0" borderId="7" xfId="0" applyFill="1" applyBorder="1"/>
    <xf numFmtId="167" fontId="13" fillId="0" borderId="3" xfId="0" applyNumberFormat="1" applyFont="1" applyBorder="1" applyAlignment="1">
      <alignment horizontal="right"/>
    </xf>
    <xf numFmtId="49" fontId="4" fillId="0" borderId="0" xfId="8" applyNumberFormat="1" applyFont="1" applyAlignment="1">
      <alignment horizontal="center" vertical="center"/>
    </xf>
    <xf numFmtId="49" fontId="4" fillId="0" borderId="0" xfId="8" applyNumberFormat="1" applyFont="1" applyAlignment="1">
      <alignment horizontal="center"/>
    </xf>
    <xf numFmtId="165" fontId="4" fillId="0" borderId="0" xfId="8" applyNumberFormat="1" applyFont="1" applyAlignment="1">
      <alignment horizontal="center" vertical="top"/>
    </xf>
    <xf numFmtId="165" fontId="4" fillId="0" borderId="0" xfId="8" applyNumberFormat="1" applyFont="1" applyBorder="1" applyAlignment="1" applyProtection="1">
      <alignment horizontal="right" vertical="top"/>
      <protection locked="0"/>
    </xf>
    <xf numFmtId="0" fontId="4"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Fill="1" applyAlignment="1">
      <alignment horizontal="center" vertical="top" wrapText="1"/>
    </xf>
    <xf numFmtId="49" fontId="4" fillId="0" borderId="0" xfId="0" applyNumberFormat="1" applyFont="1" applyAlignment="1">
      <alignment horizontal="left" vertical="top" wrapText="1"/>
    </xf>
    <xf numFmtId="165" fontId="0" fillId="0" borderId="0" xfId="0" applyNumberFormat="1" applyAlignment="1">
      <alignment horizontal="right" vertical="top"/>
    </xf>
    <xf numFmtId="0" fontId="4" fillId="0" borderId="0" xfId="0" applyFont="1" applyFill="1" applyBorder="1" applyAlignment="1">
      <alignment horizontal="justify" vertical="top" wrapText="1"/>
    </xf>
    <xf numFmtId="0" fontId="4" fillId="0" borderId="0" xfId="0" applyFont="1" applyFill="1" applyAlignment="1">
      <alignment horizontal="justify" vertical="top"/>
    </xf>
    <xf numFmtId="49" fontId="3" fillId="0" borderId="0" xfId="0" applyNumberFormat="1" applyFont="1" applyAlignment="1">
      <alignment horizontal="justify" vertical="top"/>
    </xf>
    <xf numFmtId="0" fontId="1" fillId="0" borderId="0" xfId="0" applyFont="1" applyAlignment="1">
      <alignment horizontal="justify" vertical="top" wrapText="1"/>
    </xf>
    <xf numFmtId="0" fontId="2" fillId="0" borderId="0" xfId="0" applyFont="1" applyFill="1" applyBorder="1" applyAlignment="1">
      <alignment horizontal="justify" vertical="top" wrapText="1"/>
    </xf>
    <xf numFmtId="0" fontId="3" fillId="0" borderId="0" xfId="0" applyFont="1" applyFill="1" applyAlignment="1">
      <alignment horizontal="justify" vertical="top" wrapText="1"/>
    </xf>
    <xf numFmtId="49" fontId="3" fillId="2" borderId="0" xfId="0" applyNumberFormat="1" applyFont="1" applyFill="1" applyAlignment="1">
      <alignment horizontal="justify" vertical="top"/>
    </xf>
    <xf numFmtId="0" fontId="3" fillId="0" borderId="0" xfId="0" applyFont="1" applyAlignment="1">
      <alignment horizontal="justify" vertical="top" wrapText="1"/>
    </xf>
    <xf numFmtId="0" fontId="3" fillId="0" borderId="0" xfId="0" applyFont="1" applyFill="1" applyAlignment="1" applyProtection="1">
      <alignment horizontal="justify" vertical="top" wrapText="1"/>
    </xf>
    <xf numFmtId="0" fontId="4" fillId="0" borderId="0" xfId="0" applyFont="1" applyFill="1" applyAlignment="1" applyProtection="1">
      <alignment horizontal="justify" vertical="top" wrapText="1"/>
    </xf>
    <xf numFmtId="0" fontId="4" fillId="0" borderId="0" xfId="0" applyFont="1" applyFill="1" applyAlignment="1">
      <alignment horizontal="justify" vertical="top" wrapText="1"/>
    </xf>
    <xf numFmtId="167" fontId="3" fillId="0" borderId="0" xfId="0" applyNumberFormat="1" applyFont="1" applyFill="1" applyBorder="1" applyAlignment="1">
      <alignment horizontal="justify" vertical="top"/>
    </xf>
    <xf numFmtId="0" fontId="3" fillId="0" borderId="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2" borderId="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4" fillId="0" borderId="0" xfId="0" applyFont="1" applyAlignment="1">
      <alignment horizontal="justify" vertical="top" wrapText="1"/>
    </xf>
    <xf numFmtId="0" fontId="4" fillId="0" borderId="0" xfId="0" applyFont="1" applyAlignment="1">
      <alignment horizontal="justify" vertical="top"/>
    </xf>
    <xf numFmtId="0" fontId="16" fillId="0" borderId="0" xfId="11" applyFont="1" applyAlignment="1">
      <alignment horizontal="justify" vertical="top" wrapText="1"/>
    </xf>
    <xf numFmtId="0" fontId="16" fillId="0" borderId="0" xfId="11" applyFont="1" applyBorder="1" applyAlignment="1" applyProtection="1">
      <alignment horizontal="justify" vertical="top" wrapText="1"/>
    </xf>
    <xf numFmtId="0" fontId="4" fillId="0" borderId="0" xfId="0" applyFont="1" applyFill="1" applyBorder="1" applyAlignment="1">
      <alignment vertical="top"/>
    </xf>
    <xf numFmtId="0" fontId="4" fillId="0" borderId="0" xfId="11" applyFont="1" applyFill="1" applyBorder="1" applyAlignment="1" applyProtection="1">
      <alignment horizontal="justify" vertical="center" wrapText="1"/>
      <protection locked="0"/>
    </xf>
    <xf numFmtId="14" fontId="4" fillId="0" borderId="0" xfId="0" applyNumberFormat="1" applyFont="1" applyFill="1" applyAlignment="1">
      <alignment horizontal="center" vertical="top"/>
    </xf>
    <xf numFmtId="0" fontId="17" fillId="0" borderId="0" xfId="0" applyFont="1" applyAlignment="1">
      <alignment horizontal="justify" vertical="center"/>
    </xf>
    <xf numFmtId="167" fontId="3" fillId="0" borderId="2" xfId="0" applyNumberFormat="1" applyFont="1" applyBorder="1" applyAlignment="1">
      <alignment horizontal="justify" vertical="center" wrapText="1"/>
    </xf>
    <xf numFmtId="0" fontId="16" fillId="0" borderId="0" xfId="11" applyFont="1" applyFill="1" applyBorder="1" applyAlignment="1" applyProtection="1">
      <alignment horizontal="justify" wrapText="1"/>
    </xf>
    <xf numFmtId="0" fontId="16" fillId="0" borderId="0" xfId="11" applyFont="1" applyFill="1" applyBorder="1" applyAlignment="1" applyProtection="1">
      <alignment horizontal="justify" vertical="center" wrapText="1"/>
    </xf>
    <xf numFmtId="0" fontId="4" fillId="0" borderId="0" xfId="12" applyFont="1" applyFill="1" applyAlignment="1">
      <alignment horizontal="justify" vertical="center" wrapText="1"/>
    </xf>
    <xf numFmtId="165" fontId="0" fillId="0" borderId="0" xfId="0" applyNumberFormat="1" applyFill="1" applyAlignment="1">
      <alignment horizontal="right" vertical="top"/>
    </xf>
    <xf numFmtId="0" fontId="4" fillId="0" borderId="0" xfId="0" applyFont="1" applyAlignment="1">
      <alignment vertical="center"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2" fillId="3" borderId="3" xfId="0" applyNumberFormat="1" applyFont="1" applyFill="1" applyBorder="1" applyAlignment="1">
      <alignment horizontal="right" vertical="center" wrapText="1"/>
    </xf>
    <xf numFmtId="49" fontId="2" fillId="3" borderId="4" xfId="0" applyNumberFormat="1" applyFont="1" applyFill="1" applyBorder="1" applyAlignment="1">
      <alignment horizontal="right" vertical="center" wrapText="1"/>
    </xf>
    <xf numFmtId="167" fontId="12" fillId="3" borderId="6" xfId="0" applyNumberFormat="1" applyFont="1" applyFill="1" applyBorder="1" applyAlignment="1">
      <alignment vertical="top" wrapText="1"/>
    </xf>
    <xf numFmtId="0" fontId="4" fillId="0" borderId="0" xfId="0" applyFont="1"/>
    <xf numFmtId="0" fontId="16" fillId="0" borderId="0" xfId="0" applyFont="1" applyFill="1" applyBorder="1" applyAlignment="1">
      <alignment wrapText="1"/>
    </xf>
    <xf numFmtId="0" fontId="16" fillId="0" borderId="0" xfId="0" applyFont="1" applyFill="1" applyBorder="1" applyAlignment="1">
      <alignment horizontal="righ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2" fontId="16" fillId="0" borderId="0" xfId="0" applyNumberFormat="1" applyFont="1" applyFill="1" applyBorder="1" applyAlignment="1">
      <alignment horizontal="right" vertical="top" wrapText="1"/>
    </xf>
    <xf numFmtId="167" fontId="16" fillId="0" borderId="0" xfId="0" applyNumberFormat="1" applyFont="1" applyFill="1" applyBorder="1" applyAlignment="1">
      <alignment horizontal="right" vertical="top" wrapText="1"/>
    </xf>
    <xf numFmtId="167" fontId="19" fillId="0" borderId="0" xfId="0" applyNumberFormat="1" applyFont="1" applyFill="1" applyBorder="1" applyAlignment="1">
      <alignment horizontal="right" vertical="top" wrapText="1"/>
    </xf>
    <xf numFmtId="0" fontId="24" fillId="0" borderId="0" xfId="0" applyFont="1" applyFill="1" applyBorder="1" applyAlignment="1">
      <alignment wrapText="1"/>
    </xf>
    <xf numFmtId="167" fontId="24" fillId="0" borderId="0" xfId="0" applyNumberFormat="1" applyFont="1" applyFill="1" applyBorder="1" applyAlignment="1">
      <alignment horizontal="center" vertical="top" wrapText="1"/>
    </xf>
    <xf numFmtId="9" fontId="24" fillId="0" borderId="0" xfId="0" applyNumberFormat="1" applyFont="1" applyFill="1" applyBorder="1" applyAlignment="1">
      <alignment horizontal="center" vertical="top" wrapText="1"/>
    </xf>
    <xf numFmtId="167" fontId="24" fillId="0" borderId="0" xfId="0" applyNumberFormat="1" applyFont="1" applyFill="1" applyBorder="1" applyAlignment="1">
      <alignment horizontal="center" vertical="top"/>
    </xf>
    <xf numFmtId="167" fontId="24" fillId="0" borderId="0" xfId="0" applyNumberFormat="1" applyFont="1" applyFill="1" applyBorder="1" applyAlignment="1">
      <alignment wrapText="1"/>
    </xf>
    <xf numFmtId="0" fontId="16" fillId="0" borderId="0" xfId="0" applyFont="1" applyFill="1" applyBorder="1" applyAlignment="1">
      <alignment horizontal="left" wrapText="1"/>
    </xf>
    <xf numFmtId="2" fontId="25" fillId="0" borderId="0" xfId="0" applyNumberFormat="1" applyFont="1" applyFill="1" applyBorder="1" applyAlignment="1" applyProtection="1">
      <alignment horizontal="right" vertical="top" wrapText="1"/>
    </xf>
    <xf numFmtId="165" fontId="13"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xf>
    <xf numFmtId="165" fontId="4" fillId="0" borderId="0" xfId="0" applyNumberFormat="1" applyFont="1" applyFill="1" applyAlignment="1">
      <alignment horizontal="right" vertical="center" wrapText="1"/>
    </xf>
    <xf numFmtId="49" fontId="3" fillId="0" borderId="0" xfId="0" applyNumberFormat="1" applyFont="1" applyFill="1" applyAlignment="1">
      <alignment horizontal="center" vertical="top"/>
    </xf>
    <xf numFmtId="4" fontId="3" fillId="0" borderId="0" xfId="0" applyNumberFormat="1" applyFont="1" applyFill="1" applyAlignment="1">
      <alignment horizontal="right" vertical="top" wrapText="1"/>
    </xf>
    <xf numFmtId="165" fontId="3" fillId="0" borderId="0" xfId="0" applyNumberFormat="1" applyFont="1" applyFill="1" applyAlignment="1">
      <alignment horizontal="right" vertical="top"/>
    </xf>
    <xf numFmtId="49" fontId="13" fillId="0" borderId="0" xfId="0" applyNumberFormat="1" applyFont="1" applyAlignment="1">
      <alignment horizontal="right" vertical="top" wrapText="1"/>
    </xf>
    <xf numFmtId="49" fontId="28" fillId="0" borderId="0" xfId="0" applyNumberFormat="1" applyFont="1" applyFill="1" applyAlignment="1">
      <alignment horizontal="center" vertical="top"/>
    </xf>
    <xf numFmtId="4" fontId="28" fillId="0" borderId="0" xfId="0" applyNumberFormat="1" applyFont="1" applyFill="1" applyAlignment="1">
      <alignment horizontal="right" vertical="top" wrapText="1"/>
    </xf>
    <xf numFmtId="0" fontId="16" fillId="0" borderId="0" xfId="0" applyFont="1" applyBorder="1" applyAlignment="1" applyProtection="1">
      <alignment horizontal="justify" vertical="top" wrapText="1"/>
    </xf>
    <xf numFmtId="0" fontId="4" fillId="0" borderId="0" xfId="0" applyNumberFormat="1" applyFont="1" applyBorder="1" applyAlignment="1">
      <alignment horizontal="center" vertical="top"/>
    </xf>
    <xf numFmtId="0" fontId="29" fillId="0" borderId="0" xfId="11" quotePrefix="1" applyFont="1" applyBorder="1" applyAlignment="1" applyProtection="1">
      <alignment horizontal="justify" vertical="center" wrapText="1"/>
    </xf>
    <xf numFmtId="9" fontId="4" fillId="0" borderId="0" xfId="0" applyNumberFormat="1" applyFont="1" applyAlignment="1">
      <alignment horizontal="right" vertical="top" wrapText="1"/>
    </xf>
    <xf numFmtId="0" fontId="3" fillId="0" borderId="8" xfId="0" applyFont="1" applyBorder="1" applyAlignment="1">
      <alignment horizontal="justify" vertical="center" wrapText="1"/>
    </xf>
    <xf numFmtId="164" fontId="3" fillId="0" borderId="9" xfId="0" applyNumberFormat="1" applyFont="1" applyBorder="1" applyAlignment="1">
      <alignment horizontal="right" vertical="center"/>
    </xf>
    <xf numFmtId="167" fontId="3" fillId="0" borderId="8" xfId="0" applyNumberFormat="1" applyFont="1" applyBorder="1" applyAlignment="1">
      <alignment horizontal="justify" vertical="center" wrapText="1"/>
    </xf>
    <xf numFmtId="0" fontId="19" fillId="0" borderId="0" xfId="0" applyFont="1" applyFill="1" applyBorder="1" applyAlignment="1">
      <alignment horizontal="center" vertical="top" wrapText="1"/>
    </xf>
    <xf numFmtId="0" fontId="19" fillId="0" borderId="0" xfId="0" applyFont="1" applyFill="1" applyBorder="1" applyAlignment="1">
      <alignment horizontal="justify" vertical="top" wrapText="1"/>
    </xf>
    <xf numFmtId="0" fontId="20" fillId="0" borderId="0" xfId="0" applyFont="1" applyFill="1" applyBorder="1" applyAlignment="1">
      <alignment horizontal="center" vertical="top" wrapText="1"/>
    </xf>
    <xf numFmtId="2" fontId="20" fillId="0" borderId="0" xfId="0" applyNumberFormat="1" applyFont="1" applyFill="1" applyBorder="1" applyAlignment="1">
      <alignment horizontal="right" vertical="top" wrapText="1"/>
    </xf>
    <xf numFmtId="167" fontId="3" fillId="0" borderId="0" xfId="0" applyNumberFormat="1" applyFont="1" applyFill="1" applyBorder="1" applyAlignment="1">
      <alignment horizontal="right" vertical="top" wrapText="1"/>
    </xf>
    <xf numFmtId="167" fontId="20" fillId="0" borderId="0" xfId="0" applyNumberFormat="1" applyFont="1" applyFill="1" applyBorder="1" applyAlignment="1">
      <alignment horizontal="right" vertical="top" wrapText="1"/>
    </xf>
    <xf numFmtId="0" fontId="19" fillId="0" borderId="0" xfId="0" applyFont="1" applyFill="1" applyBorder="1" applyAlignment="1">
      <alignment wrapText="1"/>
    </xf>
    <xf numFmtId="0" fontId="24" fillId="0" borderId="0" xfId="0" applyFont="1" applyFill="1" applyBorder="1" applyAlignment="1">
      <alignment horizontal="center" vertical="top" wrapText="1"/>
    </xf>
    <xf numFmtId="0" fontId="19" fillId="0" borderId="0" xfId="0" applyFont="1" applyFill="1" applyBorder="1" applyAlignment="1">
      <alignment vertical="top" wrapText="1"/>
    </xf>
    <xf numFmtId="9" fontId="19" fillId="0" borderId="0" xfId="0" applyNumberFormat="1" applyFont="1" applyFill="1" applyBorder="1" applyAlignment="1">
      <alignment vertical="top" wrapText="1"/>
    </xf>
    <xf numFmtId="0" fontId="30" fillId="0" borderId="0" xfId="0" applyFont="1" applyFill="1" applyBorder="1" applyAlignment="1">
      <alignment horizontal="center" vertical="top" wrapText="1"/>
    </xf>
    <xf numFmtId="1" fontId="31" fillId="0" borderId="0" xfId="0" applyNumberFormat="1" applyFont="1" applyFill="1" applyBorder="1" applyAlignment="1" applyProtection="1">
      <alignment horizontal="right" vertical="top" wrapText="1"/>
    </xf>
    <xf numFmtId="167" fontId="4" fillId="0" borderId="0" xfId="0" applyNumberFormat="1" applyFont="1" applyFill="1" applyBorder="1" applyAlignment="1">
      <alignment horizontal="right" vertical="top" wrapText="1"/>
    </xf>
    <xf numFmtId="0" fontId="4" fillId="0" borderId="0" xfId="0" applyFont="1" applyFill="1" applyBorder="1" applyAlignment="1">
      <alignment horizontal="justify" vertical="top" wrapText="1" readingOrder="1"/>
    </xf>
    <xf numFmtId="0" fontId="28" fillId="0" borderId="0" xfId="0" applyFont="1" applyFill="1" applyBorder="1" applyAlignment="1">
      <alignment horizontal="center" vertical="top" wrapText="1"/>
    </xf>
    <xf numFmtId="1" fontId="31" fillId="0" borderId="0" xfId="0" applyNumberFormat="1" applyFont="1" applyFill="1" applyBorder="1" applyAlignment="1">
      <alignment horizontal="right" vertical="top" wrapText="1"/>
    </xf>
    <xf numFmtId="0" fontId="4" fillId="0" borderId="0" xfId="0" applyFont="1" applyFill="1" applyBorder="1" applyAlignment="1">
      <alignment vertical="distributed" wrapText="1"/>
    </xf>
    <xf numFmtId="0" fontId="24" fillId="0" borderId="0" xfId="0" applyFont="1" applyFill="1" applyBorder="1" applyAlignment="1">
      <alignment vertical="distributed" wrapText="1"/>
    </xf>
    <xf numFmtId="167" fontId="24" fillId="0" borderId="0" xfId="0" applyNumberFormat="1" applyFont="1" applyFill="1" applyBorder="1" applyAlignment="1">
      <alignment vertical="distributed" wrapText="1"/>
    </xf>
    <xf numFmtId="0" fontId="4" fillId="0" borderId="0" xfId="0" applyFont="1" applyFill="1" applyBorder="1" applyAlignment="1">
      <alignment horizontal="left" vertical="top" wrapText="1" readingOrder="1"/>
    </xf>
    <xf numFmtId="0" fontId="4" fillId="0" borderId="0" xfId="0" applyFont="1" applyFill="1" applyBorder="1" applyAlignment="1">
      <alignment horizontal="right" vertical="top" wrapText="1"/>
    </xf>
    <xf numFmtId="0" fontId="4" fillId="0" borderId="0" xfId="13" applyFont="1" applyFill="1" applyBorder="1" applyAlignment="1">
      <alignment vertical="distributed" wrapText="1"/>
    </xf>
    <xf numFmtId="167" fontId="24" fillId="0" borderId="0" xfId="13" applyNumberFormat="1" applyFont="1" applyFill="1" applyBorder="1" applyAlignment="1">
      <alignment horizontal="center" vertical="top" wrapText="1"/>
    </xf>
    <xf numFmtId="9" fontId="24" fillId="0" borderId="0" xfId="13" applyNumberFormat="1" applyFont="1" applyFill="1" applyBorder="1" applyAlignment="1">
      <alignment horizontal="center" vertical="top" wrapText="1"/>
    </xf>
    <xf numFmtId="0" fontId="24" fillId="0" borderId="0" xfId="13" applyFont="1" applyFill="1" applyBorder="1" applyAlignment="1">
      <alignment vertical="distributed" wrapText="1"/>
    </xf>
    <xf numFmtId="167" fontId="24" fillId="0" borderId="0" xfId="13" applyNumberFormat="1" applyFont="1" applyFill="1" applyBorder="1" applyAlignment="1">
      <alignment vertical="distributed" wrapText="1"/>
    </xf>
    <xf numFmtId="167" fontId="4" fillId="0" borderId="0" xfId="0" applyNumberFormat="1" applyFont="1" applyFill="1" applyBorder="1" applyAlignment="1">
      <alignment vertical="distributed" wrapText="1"/>
    </xf>
    <xf numFmtId="0" fontId="33" fillId="0" borderId="0" xfId="0" applyFont="1" applyFill="1" applyBorder="1" applyAlignment="1">
      <alignment horizontal="center" vertical="top" wrapText="1"/>
    </xf>
    <xf numFmtId="2" fontId="33" fillId="0" borderId="0" xfId="0" applyNumberFormat="1" applyFont="1" applyFill="1" applyBorder="1" applyAlignment="1">
      <alignment horizontal="right" vertical="top" wrapText="1"/>
    </xf>
    <xf numFmtId="167" fontId="22" fillId="0" borderId="0" xfId="0" applyNumberFormat="1" applyFont="1" applyBorder="1" applyAlignment="1">
      <alignment vertical="top" wrapText="1"/>
    </xf>
    <xf numFmtId="0" fontId="4" fillId="0" borderId="0" xfId="0" applyFont="1" applyAlignment="1">
      <alignment wrapText="1"/>
    </xf>
    <xf numFmtId="0" fontId="17" fillId="0" borderId="0" xfId="0" applyFont="1" applyAlignment="1">
      <alignment wrapText="1"/>
    </xf>
    <xf numFmtId="2" fontId="34" fillId="0" borderId="0" xfId="0" applyNumberFormat="1" applyFont="1" applyAlignment="1">
      <alignment horizontal="right" vertical="top" wrapText="1"/>
    </xf>
    <xf numFmtId="167" fontId="4" fillId="0" borderId="0" xfId="0" applyNumberFormat="1" applyFont="1" applyBorder="1" applyAlignment="1">
      <alignment horizontal="right" vertical="top" wrapText="1"/>
    </xf>
    <xf numFmtId="0" fontId="4" fillId="0" borderId="0" xfId="0" applyFont="1" applyAlignment="1">
      <alignment vertical="top" wrapText="1"/>
    </xf>
    <xf numFmtId="167" fontId="34" fillId="0" borderId="0" xfId="0" applyNumberFormat="1" applyFont="1" applyFill="1" applyBorder="1" applyAlignment="1" applyProtection="1">
      <alignment vertical="top" wrapText="1"/>
    </xf>
    <xf numFmtId="0" fontId="34" fillId="0" borderId="0" xfId="0" applyFont="1" applyAlignment="1">
      <alignment horizontal="right" vertical="top" wrapText="1"/>
    </xf>
    <xf numFmtId="167" fontId="34" fillId="0" borderId="0" xfId="0" applyNumberFormat="1" applyFont="1" applyBorder="1" applyAlignment="1">
      <alignment vertical="top" wrapText="1"/>
    </xf>
    <xf numFmtId="0" fontId="4" fillId="0" borderId="0" xfId="0" applyFont="1" applyAlignment="1">
      <alignment horizontal="center" wrapText="1"/>
    </xf>
    <xf numFmtId="0" fontId="4" fillId="0" borderId="0" xfId="0" applyFont="1" applyAlignment="1">
      <alignment horizontal="right" wrapText="1"/>
    </xf>
    <xf numFmtId="167" fontId="4" fillId="0" borderId="0" xfId="0" applyNumberFormat="1" applyFont="1" applyAlignment="1">
      <alignment wrapText="1"/>
    </xf>
    <xf numFmtId="167" fontId="22" fillId="0" borderId="0" xfId="0" applyNumberFormat="1" applyFont="1" applyFill="1" applyBorder="1" applyAlignment="1" applyProtection="1">
      <alignment vertical="top" wrapText="1"/>
    </xf>
    <xf numFmtId="0" fontId="3" fillId="0" borderId="0" xfId="0" applyFont="1" applyAlignment="1">
      <alignment vertical="top" wrapText="1"/>
    </xf>
    <xf numFmtId="0" fontId="22" fillId="0" borderId="0" xfId="0" applyFont="1" applyAlignment="1">
      <alignment horizontal="center" vertical="top" wrapText="1"/>
    </xf>
    <xf numFmtId="2" fontId="22" fillId="0" borderId="0" xfId="0" applyNumberFormat="1" applyFont="1" applyFill="1" applyBorder="1" applyAlignment="1" applyProtection="1">
      <alignment horizontal="right" vertical="top" wrapText="1"/>
    </xf>
    <xf numFmtId="167" fontId="3" fillId="0" borderId="0" xfId="0" applyNumberFormat="1" applyFont="1" applyBorder="1" applyAlignment="1">
      <alignment horizontal="right" vertical="top" wrapText="1"/>
    </xf>
    <xf numFmtId="0" fontId="16" fillId="0" borderId="0" xfId="0" applyFont="1" applyAlignment="1">
      <alignment horizontal="left" vertical="top" wrapText="1"/>
    </xf>
    <xf numFmtId="167" fontId="36" fillId="0" borderId="0" xfId="0" applyNumberFormat="1" applyFont="1" applyBorder="1" applyAlignment="1">
      <alignment vertical="top" wrapText="1"/>
    </xf>
    <xf numFmtId="0" fontId="37" fillId="0" borderId="0" xfId="0" applyFont="1" applyAlignment="1">
      <alignment horizontal="center" vertical="top" wrapText="1"/>
    </xf>
    <xf numFmtId="0" fontId="16" fillId="0" borderId="0" xfId="0" applyFont="1" applyFill="1" applyBorder="1" applyAlignment="1">
      <alignment horizontal="justify" vertical="top" wrapText="1"/>
    </xf>
    <xf numFmtId="2" fontId="19" fillId="0" borderId="0" xfId="0" applyNumberFormat="1" applyFont="1" applyFill="1" applyBorder="1" applyAlignment="1">
      <alignment horizontal="right" vertical="top" wrapText="1"/>
    </xf>
    <xf numFmtId="0" fontId="39" fillId="0" borderId="0" xfId="0" applyFont="1" applyFill="1" applyBorder="1" applyAlignment="1">
      <alignment horizontal="center" vertical="center" wrapText="1"/>
    </xf>
    <xf numFmtId="0" fontId="39" fillId="0" borderId="0" xfId="13" applyFont="1" applyFill="1" applyBorder="1" applyAlignment="1">
      <alignment horizontal="center" vertical="center" wrapText="1"/>
    </xf>
    <xf numFmtId="0" fontId="16" fillId="0" borderId="0" xfId="13" applyFont="1" applyFill="1" applyBorder="1" applyAlignment="1">
      <alignment wrapText="1"/>
    </xf>
    <xf numFmtId="2" fontId="4" fillId="0" borderId="0" xfId="0" applyNumberFormat="1" applyFont="1" applyFill="1" applyBorder="1" applyAlignment="1">
      <alignment horizontal="right" vertical="top" wrapText="1"/>
    </xf>
    <xf numFmtId="0" fontId="35" fillId="0" borderId="0" xfId="0" applyFont="1" applyFill="1" applyBorder="1" applyAlignment="1">
      <alignment vertical="distributed" wrapText="1"/>
    </xf>
    <xf numFmtId="0" fontId="40" fillId="0" borderId="0" xfId="13" applyFont="1" applyFill="1" applyBorder="1" applyAlignment="1">
      <alignment horizontal="center" vertical="center" wrapText="1"/>
    </xf>
    <xf numFmtId="0" fontId="35" fillId="0" borderId="0" xfId="13" applyFont="1" applyFill="1" applyBorder="1" applyAlignment="1">
      <alignment vertical="distributed" wrapText="1"/>
    </xf>
    <xf numFmtId="0" fontId="19" fillId="0" borderId="0" xfId="0" applyFont="1" applyFill="1" applyBorder="1" applyAlignment="1">
      <alignment horizontal="left" vertical="top" wrapText="1"/>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7" fillId="0" borderId="0" xfId="13" applyFont="1" applyFill="1" applyBorder="1" applyAlignment="1">
      <alignment horizontal="center" vertical="center" wrapText="1"/>
    </xf>
    <xf numFmtId="0" fontId="24" fillId="0" borderId="0" xfId="13" applyFont="1" applyFill="1" applyBorder="1" applyAlignment="1">
      <alignment wrapText="1"/>
    </xf>
    <xf numFmtId="167" fontId="24" fillId="0" borderId="0" xfId="13" applyNumberFormat="1" applyFont="1" applyFill="1" applyBorder="1" applyAlignment="1">
      <alignment wrapText="1"/>
    </xf>
    <xf numFmtId="0" fontId="16" fillId="0" borderId="0" xfId="0" applyFont="1" applyFill="1" applyBorder="1" applyAlignment="1">
      <alignment horizontal="center" wrapText="1"/>
    </xf>
    <xf numFmtId="0" fontId="16" fillId="0" borderId="0" xfId="0" applyFont="1" applyFill="1" applyBorder="1" applyAlignment="1">
      <alignment horizontal="right" wrapText="1"/>
    </xf>
    <xf numFmtId="2" fontId="45" fillId="0" borderId="0" xfId="0" applyNumberFormat="1" applyFont="1" applyFill="1" applyBorder="1" applyAlignment="1">
      <alignment horizontal="right" vertical="top" wrapText="1"/>
    </xf>
    <xf numFmtId="167" fontId="46" fillId="0" borderId="0" xfId="0" applyNumberFormat="1" applyFont="1" applyFill="1" applyBorder="1" applyAlignment="1">
      <alignment horizontal="right" vertical="top" wrapText="1"/>
    </xf>
    <xf numFmtId="2" fontId="39" fillId="0" borderId="0" xfId="0" applyNumberFormat="1" applyFont="1" applyFill="1" applyBorder="1" applyAlignment="1">
      <alignment horizontal="center" vertical="center" wrapText="1"/>
    </xf>
    <xf numFmtId="0" fontId="16" fillId="0" borderId="0" xfId="0" applyFont="1" applyFill="1" applyBorder="1" applyAlignment="1">
      <alignment vertical="top" wrapText="1"/>
    </xf>
    <xf numFmtId="0" fontId="45" fillId="0" borderId="0" xfId="0" applyFont="1" applyFill="1" applyBorder="1" applyAlignment="1">
      <alignment horizontal="center" vertical="top" wrapText="1"/>
    </xf>
    <xf numFmtId="2" fontId="47" fillId="0" borderId="0" xfId="0" applyNumberFormat="1" applyFont="1" applyFill="1" applyBorder="1" applyAlignment="1" applyProtection="1">
      <alignment horizontal="right" vertical="top" wrapText="1"/>
    </xf>
    <xf numFmtId="2" fontId="45" fillId="0" borderId="0" xfId="0" applyNumberFormat="1" applyFont="1" applyFill="1" applyBorder="1" applyAlignment="1">
      <alignment horizontal="right" wrapText="1"/>
    </xf>
    <xf numFmtId="0" fontId="37" fillId="0" borderId="0" xfId="0" applyFont="1" applyFill="1" applyBorder="1" applyAlignment="1">
      <alignment horizontal="center" vertical="top" wrapText="1"/>
    </xf>
    <xf numFmtId="2" fontId="48" fillId="0" borderId="0" xfId="0" applyNumberFormat="1" applyFont="1" applyFill="1" applyBorder="1" applyAlignment="1" applyProtection="1">
      <alignment horizontal="right" vertical="top" wrapText="1"/>
    </xf>
    <xf numFmtId="0" fontId="19" fillId="0" borderId="0" xfId="13" applyFont="1" applyFill="1" applyBorder="1" applyAlignment="1">
      <alignment wrapText="1"/>
    </xf>
    <xf numFmtId="0" fontId="16" fillId="0" borderId="0" xfId="0" applyFont="1" applyAlignment="1">
      <alignment vertical="top" wrapText="1"/>
    </xf>
    <xf numFmtId="167" fontId="18" fillId="0" borderId="0" xfId="0" applyNumberFormat="1" applyFont="1" applyBorder="1" applyAlignment="1">
      <alignment horizontal="right" vertical="top" wrapText="1"/>
    </xf>
    <xf numFmtId="0" fontId="49" fillId="0" borderId="0" xfId="0" applyFont="1" applyFill="1" applyBorder="1" applyAlignment="1">
      <alignment horizontal="center" vertical="top" wrapText="1"/>
    </xf>
    <xf numFmtId="1" fontId="50" fillId="0" borderId="0" xfId="0" applyNumberFormat="1" applyFont="1" applyFill="1" applyBorder="1" applyAlignment="1" applyProtection="1">
      <alignment horizontal="right" vertical="top" wrapText="1"/>
    </xf>
    <xf numFmtId="0" fontId="17" fillId="0" borderId="0" xfId="0" applyFont="1" applyFill="1" applyBorder="1" applyAlignment="1">
      <alignment wrapText="1"/>
    </xf>
    <xf numFmtId="0" fontId="20" fillId="0" borderId="0" xfId="0" applyFont="1" applyFill="1" applyBorder="1" applyAlignment="1">
      <alignment horizontal="right" vertical="top" wrapText="1"/>
    </xf>
    <xf numFmtId="0" fontId="51" fillId="0" borderId="0" xfId="0" applyFont="1" applyFill="1" applyBorder="1" applyAlignment="1">
      <alignment horizontal="center" vertical="top" wrapText="1"/>
    </xf>
    <xf numFmtId="167" fontId="51" fillId="0" borderId="0" xfId="13" applyNumberFormat="1" applyFont="1" applyFill="1" applyBorder="1" applyAlignment="1">
      <alignment horizontal="center" vertical="top" wrapText="1"/>
    </xf>
    <xf numFmtId="9" fontId="51" fillId="0" borderId="0" xfId="13" applyNumberFormat="1" applyFont="1" applyFill="1" applyBorder="1" applyAlignment="1">
      <alignment horizontal="center" vertical="top" wrapText="1"/>
    </xf>
    <xf numFmtId="167" fontId="51" fillId="0" borderId="0" xfId="0" applyNumberFormat="1" applyFont="1" applyFill="1" applyBorder="1" applyAlignment="1">
      <alignment horizontal="center" vertical="top" wrapText="1"/>
    </xf>
    <xf numFmtId="0" fontId="52" fillId="0" borderId="0" xfId="13" applyFont="1" applyFill="1" applyBorder="1" applyAlignment="1">
      <alignment wrapText="1"/>
    </xf>
    <xf numFmtId="9" fontId="53" fillId="0" borderId="0" xfId="13" applyNumberFormat="1" applyFont="1" applyFill="1" applyBorder="1" applyAlignment="1">
      <alignment horizontal="center" vertical="top" wrapText="1"/>
    </xf>
    <xf numFmtId="167" fontId="53" fillId="0" borderId="0" xfId="0" applyNumberFormat="1" applyFont="1" applyFill="1" applyBorder="1" applyAlignment="1">
      <alignment horizontal="center" vertical="top"/>
    </xf>
    <xf numFmtId="167" fontId="52" fillId="0" borderId="0" xfId="13" applyNumberFormat="1" applyFont="1" applyFill="1" applyBorder="1" applyAlignment="1">
      <alignment wrapText="1"/>
    </xf>
    <xf numFmtId="167" fontId="54" fillId="0" borderId="0" xfId="0" applyNumberFormat="1" applyFont="1" applyFill="1" applyBorder="1" applyAlignment="1">
      <alignment horizontal="center" vertical="top"/>
    </xf>
    <xf numFmtId="167" fontId="55" fillId="0" borderId="0" xfId="0" applyNumberFormat="1" applyFont="1" applyFill="1" applyBorder="1" applyAlignment="1">
      <alignment horizontal="center" vertical="top"/>
    </xf>
    <xf numFmtId="0" fontId="23" fillId="0" borderId="0" xfId="0" applyFont="1" applyFill="1" applyBorder="1" applyAlignment="1">
      <alignment wrapText="1"/>
    </xf>
    <xf numFmtId="0" fontId="22" fillId="0" borderId="0" xfId="0" applyFont="1" applyFill="1" applyBorder="1" applyAlignment="1">
      <alignment horizontal="right" vertical="top" wrapText="1"/>
    </xf>
    <xf numFmtId="0" fontId="23" fillId="0" borderId="0" xfId="0" quotePrefix="1" applyFont="1" applyFill="1" applyBorder="1" applyAlignment="1">
      <alignment horizontal="justify" vertical="top" wrapText="1"/>
    </xf>
    <xf numFmtId="0" fontId="23" fillId="0" borderId="0" xfId="0" applyFont="1" applyFill="1" applyBorder="1" applyAlignment="1">
      <alignment horizontal="center" vertical="top" wrapText="1"/>
    </xf>
    <xf numFmtId="2" fontId="23" fillId="0" borderId="0" xfId="0" applyNumberFormat="1" applyFont="1" applyFill="1" applyBorder="1" applyAlignment="1">
      <alignment vertical="top" wrapText="1"/>
    </xf>
    <xf numFmtId="2" fontId="56" fillId="0" borderId="0" xfId="0" applyNumberFormat="1" applyFont="1" applyFill="1" applyBorder="1" applyAlignment="1">
      <alignment vertical="top" wrapText="1"/>
    </xf>
    <xf numFmtId="0" fontId="23" fillId="0" borderId="0" xfId="0" applyFont="1" applyFill="1" applyBorder="1" applyAlignment="1">
      <alignment horizontal="right" vertical="top" wrapText="1"/>
    </xf>
    <xf numFmtId="0" fontId="23" fillId="0" borderId="0" xfId="13" applyFont="1" applyFill="1" applyBorder="1" applyAlignment="1">
      <alignment wrapText="1"/>
    </xf>
    <xf numFmtId="0" fontId="57" fillId="0" borderId="0" xfId="13" applyFont="1" applyFill="1" applyBorder="1" applyAlignment="1">
      <alignment wrapText="1"/>
    </xf>
    <xf numFmtId="167" fontId="58" fillId="0" borderId="0" xfId="13" applyNumberFormat="1" applyFont="1" applyFill="1" applyBorder="1" applyAlignment="1">
      <alignment horizontal="center" vertical="top" wrapText="1"/>
    </xf>
    <xf numFmtId="9" fontId="58" fillId="0" borderId="0" xfId="13" applyNumberFormat="1" applyFont="1" applyFill="1" applyBorder="1" applyAlignment="1">
      <alignment horizontal="center" vertical="top" wrapText="1"/>
    </xf>
    <xf numFmtId="9" fontId="59" fillId="0" borderId="0" xfId="13" applyNumberFormat="1" applyFont="1" applyFill="1" applyBorder="1" applyAlignment="1">
      <alignment horizontal="center" vertical="top" wrapText="1"/>
    </xf>
    <xf numFmtId="167" fontId="57" fillId="0" borderId="0" xfId="13" applyNumberFormat="1" applyFont="1" applyFill="1" applyBorder="1" applyAlignment="1">
      <alignment wrapText="1"/>
    </xf>
    <xf numFmtId="2" fontId="45" fillId="0" borderId="0" xfId="0" applyNumberFormat="1" applyFont="1" applyFill="1" applyBorder="1" applyAlignment="1">
      <alignment vertical="top" wrapText="1"/>
    </xf>
    <xf numFmtId="2" fontId="46" fillId="0" borderId="0" xfId="0" applyNumberFormat="1" applyFont="1" applyFill="1" applyBorder="1" applyAlignment="1">
      <alignment vertical="top" wrapText="1"/>
    </xf>
    <xf numFmtId="0" fontId="52" fillId="0" borderId="0" xfId="13" applyFont="1" applyFill="1" applyBorder="1" applyAlignment="1">
      <alignment vertical="distributed" wrapText="1"/>
    </xf>
    <xf numFmtId="167" fontId="52" fillId="0" borderId="0" xfId="13" applyNumberFormat="1" applyFont="1" applyFill="1" applyBorder="1" applyAlignment="1">
      <alignment vertical="distributed" wrapText="1"/>
    </xf>
    <xf numFmtId="0" fontId="19" fillId="0" borderId="0" xfId="0" applyFont="1" applyFill="1" applyBorder="1" applyAlignment="1">
      <alignment horizontal="right" vertical="top" wrapText="1"/>
    </xf>
    <xf numFmtId="168" fontId="16" fillId="0" borderId="0" xfId="0" applyNumberFormat="1" applyFont="1" applyFill="1" applyBorder="1" applyAlignment="1">
      <alignment horizontal="right" vertical="top" wrapText="1"/>
    </xf>
    <xf numFmtId="168" fontId="19" fillId="0" borderId="0" xfId="0" applyNumberFormat="1" applyFont="1" applyFill="1" applyBorder="1" applyAlignment="1">
      <alignment horizontal="right" vertical="top" wrapText="1"/>
    </xf>
    <xf numFmtId="168" fontId="16" fillId="0" borderId="0" xfId="0" applyNumberFormat="1" applyFont="1" applyFill="1" applyBorder="1" applyAlignment="1">
      <alignment horizontal="right" wrapText="1"/>
    </xf>
    <xf numFmtId="168" fontId="19" fillId="0" borderId="0" xfId="0" applyNumberFormat="1" applyFont="1" applyFill="1" applyBorder="1" applyAlignment="1">
      <alignment horizontal="right" wrapText="1"/>
    </xf>
    <xf numFmtId="0" fontId="35" fillId="0" borderId="0" xfId="13" applyFont="1" applyFill="1" applyBorder="1" applyAlignment="1">
      <alignment wrapText="1"/>
    </xf>
    <xf numFmtId="0" fontId="33" fillId="0" borderId="0" xfId="0" applyFont="1" applyFill="1" applyBorder="1" applyAlignment="1">
      <alignment horizontal="left" vertical="top" wrapText="1"/>
    </xf>
    <xf numFmtId="2" fontId="33" fillId="0" borderId="0" xfId="0" applyNumberFormat="1" applyFont="1" applyFill="1" applyBorder="1" applyAlignment="1">
      <alignment horizontal="left" vertical="top" wrapText="1"/>
    </xf>
    <xf numFmtId="0" fontId="17" fillId="0" borderId="0" xfId="0" applyFont="1" applyFill="1" applyBorder="1" applyAlignment="1" applyProtection="1">
      <alignment horizontal="right" vertical="top" wrapText="1"/>
    </xf>
    <xf numFmtId="0" fontId="19" fillId="0" borderId="0" xfId="0" applyFont="1" applyFill="1" applyBorder="1" applyAlignment="1" applyProtection="1">
      <alignment horizontal="justify" vertical="top" wrapText="1"/>
    </xf>
    <xf numFmtId="2" fontId="48" fillId="0" borderId="0" xfId="0" applyNumberFormat="1" applyFont="1" applyFill="1" applyBorder="1" applyAlignment="1" applyProtection="1">
      <alignment vertical="top" wrapText="1"/>
    </xf>
    <xf numFmtId="2" fontId="38" fillId="0" borderId="0" xfId="0" applyNumberFormat="1" applyFont="1" applyFill="1" applyBorder="1" applyAlignment="1" applyProtection="1">
      <alignment vertical="top" wrapText="1"/>
    </xf>
    <xf numFmtId="0" fontId="17" fillId="0" borderId="0" xfId="0" applyFont="1" applyFill="1" applyBorder="1" applyAlignment="1" applyProtection="1">
      <alignment wrapText="1"/>
    </xf>
    <xf numFmtId="167" fontId="51" fillId="0" borderId="0" xfId="0" applyNumberFormat="1" applyFont="1" applyFill="1" applyBorder="1" applyAlignment="1" applyProtection="1">
      <alignment horizontal="center" vertical="top" wrapText="1"/>
    </xf>
    <xf numFmtId="0" fontId="52" fillId="0" borderId="0" xfId="0" applyFont="1" applyFill="1" applyBorder="1" applyAlignment="1" applyProtection="1">
      <alignment wrapText="1"/>
    </xf>
    <xf numFmtId="9" fontId="53" fillId="0" borderId="0" xfId="0" applyNumberFormat="1" applyFont="1" applyFill="1" applyBorder="1" applyAlignment="1" applyProtection="1">
      <alignment horizontal="center" vertical="top" wrapText="1"/>
    </xf>
    <xf numFmtId="167" fontId="52" fillId="0" borderId="0" xfId="0" applyNumberFormat="1" applyFont="1" applyFill="1" applyBorder="1" applyAlignment="1" applyProtection="1">
      <alignment wrapText="1"/>
    </xf>
    <xf numFmtId="167" fontId="16" fillId="0" borderId="0" xfId="13" applyNumberFormat="1" applyFont="1" applyFill="1" applyBorder="1" applyAlignment="1">
      <alignment wrapText="1"/>
    </xf>
    <xf numFmtId="0" fontId="32" fillId="0" borderId="0" xfId="0" applyFont="1" applyFill="1" applyBorder="1" applyAlignment="1">
      <alignment horizontal="right" vertical="top" wrapText="1"/>
    </xf>
    <xf numFmtId="0" fontId="46" fillId="0" borderId="0" xfId="0" applyFont="1" applyFill="1" applyBorder="1" applyAlignment="1" applyProtection="1">
      <alignment horizontal="justify" vertical="top" wrapText="1"/>
    </xf>
    <xf numFmtId="9" fontId="51" fillId="0" borderId="0" xfId="0" applyNumberFormat="1" applyFont="1" applyFill="1" applyBorder="1" applyAlignment="1" applyProtection="1">
      <alignment horizontal="center" vertical="top" wrapText="1"/>
    </xf>
    <xf numFmtId="0" fontId="46" fillId="0" borderId="0" xfId="0" applyFont="1" applyFill="1" applyBorder="1" applyAlignment="1">
      <alignment horizontal="justify" vertical="top" wrapText="1"/>
    </xf>
    <xf numFmtId="168" fontId="4" fillId="0" borderId="0" xfId="0" applyNumberFormat="1" applyFont="1" applyFill="1" applyBorder="1" applyAlignment="1">
      <alignment horizontal="right" vertical="top" wrapText="1"/>
    </xf>
    <xf numFmtId="0" fontId="52" fillId="0" borderId="0" xfId="0" applyFont="1" applyFill="1" applyBorder="1" applyAlignment="1">
      <alignment vertical="distributed" wrapText="1"/>
    </xf>
    <xf numFmtId="9" fontId="51" fillId="0" borderId="0" xfId="0" applyNumberFormat="1" applyFont="1" applyFill="1" applyBorder="1" applyAlignment="1">
      <alignment horizontal="center" vertical="top" wrapText="1"/>
    </xf>
    <xf numFmtId="9" fontId="53" fillId="0" borderId="0" xfId="0" applyNumberFormat="1" applyFont="1" applyFill="1" applyBorder="1" applyAlignment="1">
      <alignment horizontal="center" vertical="top" wrapText="1"/>
    </xf>
    <xf numFmtId="167" fontId="52" fillId="0" borderId="0" xfId="0" applyNumberFormat="1" applyFont="1" applyFill="1" applyBorder="1" applyAlignment="1">
      <alignment vertical="distributed" wrapText="1"/>
    </xf>
    <xf numFmtId="0" fontId="52" fillId="0" borderId="0" xfId="0" applyFont="1" applyFill="1" applyBorder="1" applyAlignment="1">
      <alignment wrapText="1"/>
    </xf>
    <xf numFmtId="167" fontId="52" fillId="0" borderId="0" xfId="0" applyNumberFormat="1" applyFont="1" applyFill="1" applyBorder="1" applyAlignment="1">
      <alignment wrapText="1"/>
    </xf>
    <xf numFmtId="168" fontId="35" fillId="0" borderId="0" xfId="0" applyNumberFormat="1" applyFont="1" applyFill="1" applyBorder="1" applyAlignment="1">
      <alignment vertical="distributed" wrapText="1"/>
    </xf>
    <xf numFmtId="0" fontId="4" fillId="0" borderId="0" xfId="0" applyNumberFormat="1" applyFont="1" applyAlignment="1">
      <alignment horizontal="left" vertical="top"/>
    </xf>
    <xf numFmtId="0" fontId="4" fillId="0" borderId="0" xfId="0" applyNumberFormat="1" applyFont="1" applyAlignment="1">
      <alignment horizontal="center" vertical="top"/>
    </xf>
    <xf numFmtId="0" fontId="1" fillId="0" borderId="0" xfId="0" applyNumberFormat="1" applyFont="1" applyAlignment="1">
      <alignment horizontal="center" vertical="top"/>
    </xf>
    <xf numFmtId="0" fontId="2" fillId="0" borderId="0" xfId="0" applyNumberFormat="1" applyFont="1" applyFill="1" applyBorder="1" applyAlignment="1">
      <alignment horizontal="center" vertical="top"/>
    </xf>
    <xf numFmtId="0" fontId="4" fillId="0" borderId="0" xfId="0" applyNumberFormat="1" applyFont="1" applyFill="1" applyAlignment="1">
      <alignment horizontal="center" vertical="top"/>
    </xf>
    <xf numFmtId="0" fontId="19" fillId="0" borderId="0" xfId="0" applyNumberFormat="1" applyFont="1" applyFill="1" applyBorder="1" applyAlignment="1">
      <alignment horizontal="center" vertical="top" wrapText="1"/>
    </xf>
    <xf numFmtId="0" fontId="16" fillId="0" borderId="0" xfId="0" applyNumberFormat="1" applyFont="1" applyFill="1" applyBorder="1" applyAlignment="1">
      <alignment horizontal="left" wrapText="1"/>
    </xf>
    <xf numFmtId="0" fontId="16" fillId="0" borderId="0" xfId="0" applyNumberFormat="1" applyFont="1" applyFill="1" applyBorder="1" applyAlignment="1">
      <alignment wrapText="1"/>
    </xf>
    <xf numFmtId="0" fontId="4" fillId="0" borderId="0" xfId="0" applyNumberFormat="1" applyFont="1" applyFill="1" applyBorder="1" applyAlignment="1">
      <alignment vertical="distributed" wrapText="1"/>
    </xf>
    <xf numFmtId="0" fontId="16" fillId="0" borderId="0" xfId="0" applyNumberFormat="1" applyFont="1" applyFill="1" applyBorder="1" applyAlignment="1">
      <alignment horizontal="right" vertical="top" wrapText="1"/>
    </xf>
    <xf numFmtId="0" fontId="16" fillId="0" borderId="0" xfId="0" applyNumberFormat="1" applyFont="1" applyFill="1" applyBorder="1" applyAlignment="1">
      <alignment horizontal="center" vertical="top" wrapText="1"/>
    </xf>
    <xf numFmtId="0" fontId="22" fillId="0" borderId="0" xfId="0" applyNumberFormat="1" applyFont="1" applyFill="1" applyBorder="1" applyAlignment="1">
      <alignment horizontal="right" vertical="top" wrapText="1"/>
    </xf>
    <xf numFmtId="0" fontId="23" fillId="0" borderId="0" xfId="0" applyNumberFormat="1" applyFont="1" applyFill="1" applyBorder="1" applyAlignment="1">
      <alignment wrapText="1"/>
    </xf>
    <xf numFmtId="0" fontId="32"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center" vertical="top" wrapText="1"/>
    </xf>
    <xf numFmtId="0" fontId="4" fillId="0" borderId="0" xfId="0" applyNumberFormat="1" applyFont="1" applyAlignment="1">
      <alignment horizontal="center" vertical="top" wrapText="1"/>
    </xf>
    <xf numFmtId="0" fontId="4" fillId="0" borderId="0" xfId="0" applyNumberFormat="1" applyFont="1" applyAlignment="1">
      <alignment horizontal="left" vertical="top" wrapText="1"/>
    </xf>
    <xf numFmtId="0" fontId="19" fillId="0" borderId="0" xfId="0" applyNumberFormat="1" applyFont="1" applyFill="1" applyBorder="1" applyAlignment="1">
      <alignment wrapText="1"/>
    </xf>
    <xf numFmtId="0" fontId="16" fillId="0" borderId="0" xfId="0" applyNumberFormat="1" applyFont="1" applyFill="1" applyBorder="1" applyAlignment="1">
      <alignment horizontal="left" vertical="top" wrapText="1"/>
    </xf>
    <xf numFmtId="0" fontId="16" fillId="0" borderId="0" xfId="0" applyNumberFormat="1" applyFont="1" applyAlignment="1">
      <alignment horizontal="left" vertical="top" wrapText="1"/>
    </xf>
    <xf numFmtId="0" fontId="4" fillId="0" borderId="0" xfId="0" applyNumberFormat="1" applyFont="1" applyFill="1" applyBorder="1" applyAlignment="1">
      <alignment horizontal="center" vertical="top"/>
    </xf>
    <xf numFmtId="0" fontId="4" fillId="0" borderId="0" xfId="0" applyNumberFormat="1" applyFont="1" applyAlignment="1">
      <alignment vertical="center"/>
    </xf>
    <xf numFmtId="49" fontId="3" fillId="0" borderId="0" xfId="0" applyNumberFormat="1" applyFont="1" applyFill="1" applyAlignment="1">
      <alignment horizontal="left" vertical="top" wrapText="1"/>
    </xf>
    <xf numFmtId="49" fontId="3" fillId="0" borderId="0" xfId="0" applyNumberFormat="1" applyFont="1" applyAlignment="1">
      <alignment horizontal="left" vertical="top"/>
    </xf>
    <xf numFmtId="0" fontId="16" fillId="0" borderId="0" xfId="0" applyFont="1" applyFill="1" applyBorder="1" applyAlignment="1">
      <alignment horizontal="left" vertical="top" wrapText="1"/>
    </xf>
    <xf numFmtId="167" fontId="12" fillId="3" borderId="6" xfId="0" applyNumberFormat="1" applyFont="1" applyFill="1" applyBorder="1" applyAlignment="1">
      <alignment horizontal="right" vertical="top" wrapText="1"/>
    </xf>
    <xf numFmtId="0" fontId="16" fillId="0" borderId="0" xfId="0" applyFont="1" applyFill="1" applyBorder="1" applyAlignment="1">
      <alignment horizontal="left" vertical="top" wrapText="1"/>
    </xf>
    <xf numFmtId="49" fontId="3" fillId="0" borderId="0" xfId="0" applyNumberFormat="1" applyFont="1" applyFill="1" applyAlignment="1">
      <alignment horizontal="justify" vertical="top"/>
    </xf>
    <xf numFmtId="0" fontId="16" fillId="0" borderId="0" xfId="11" quotePrefix="1" applyFont="1" applyBorder="1" applyAlignment="1" applyProtection="1">
      <alignment horizontal="justify" vertical="top" wrapText="1"/>
    </xf>
    <xf numFmtId="0" fontId="16" fillId="0" borderId="0" xfId="11" quotePrefix="1" applyFont="1" applyFill="1" applyBorder="1" applyAlignment="1" applyProtection="1">
      <alignment horizontal="justify" vertical="top" wrapText="1"/>
    </xf>
    <xf numFmtId="0" fontId="21" fillId="0" borderId="0" xfId="0" applyFont="1" applyFill="1" applyAlignment="1">
      <alignment horizontal="center" vertical="top"/>
    </xf>
    <xf numFmtId="0" fontId="4" fillId="0" borderId="0" xfId="0" applyFont="1" applyFill="1" applyBorder="1" applyAlignment="1">
      <alignment wrapText="1"/>
    </xf>
    <xf numFmtId="167" fontId="3" fillId="4" borderId="3" xfId="0" applyNumberFormat="1" applyFont="1" applyFill="1" applyBorder="1" applyAlignment="1">
      <alignment horizontal="left" vertical="top"/>
    </xf>
    <xf numFmtId="167" fontId="3" fillId="4" borderId="3" xfId="0" applyNumberFormat="1" applyFont="1" applyFill="1" applyBorder="1" applyAlignment="1">
      <alignment horizontal="justify" vertical="top"/>
    </xf>
    <xf numFmtId="167" fontId="3" fillId="4" borderId="3" xfId="0" applyNumberFormat="1" applyFont="1" applyFill="1" applyBorder="1" applyAlignment="1">
      <alignment horizontal="right" vertical="top"/>
    </xf>
    <xf numFmtId="167" fontId="3" fillId="4" borderId="4" xfId="0" applyNumberFormat="1" applyFont="1" applyFill="1" applyBorder="1" applyAlignment="1">
      <alignment horizontal="left" vertical="top"/>
    </xf>
    <xf numFmtId="167" fontId="3" fillId="4" borderId="1" xfId="0" applyNumberFormat="1" applyFont="1" applyFill="1" applyBorder="1" applyAlignment="1">
      <alignment horizontal="left" vertical="top"/>
    </xf>
    <xf numFmtId="49" fontId="2" fillId="4" borderId="5" xfId="0" applyNumberFormat="1" applyFont="1" applyFill="1" applyBorder="1" applyAlignment="1">
      <alignment horizontal="center" vertical="center" wrapText="1"/>
    </xf>
    <xf numFmtId="49" fontId="2" fillId="4" borderId="5" xfId="0" applyNumberFormat="1" applyFont="1" applyFill="1" applyBorder="1" applyAlignment="1">
      <alignment horizontal="justify" vertical="center" wrapText="1"/>
    </xf>
    <xf numFmtId="0" fontId="3" fillId="4" borderId="2" xfId="0" applyFont="1" applyFill="1" applyBorder="1" applyAlignment="1">
      <alignment horizontal="justify" vertical="center" wrapText="1"/>
    </xf>
    <xf numFmtId="167" fontId="3" fillId="4" borderId="2" xfId="0" applyNumberFormat="1" applyFont="1" applyFill="1" applyBorder="1" applyAlignment="1">
      <alignment horizontal="right" vertical="center" wrapText="1"/>
    </xf>
    <xf numFmtId="0" fontId="2" fillId="4" borderId="5" xfId="0" applyNumberFormat="1" applyFont="1" applyFill="1" applyBorder="1" applyAlignment="1">
      <alignment horizontal="center" vertical="center" wrapText="1"/>
    </xf>
    <xf numFmtId="0" fontId="3" fillId="4" borderId="1" xfId="0" applyNumberFormat="1" applyFont="1" applyFill="1" applyBorder="1" applyAlignment="1">
      <alignment horizontal="left" vertical="top"/>
    </xf>
    <xf numFmtId="167" fontId="13" fillId="0" borderId="0" xfId="0" applyNumberFormat="1" applyFont="1" applyAlignment="1">
      <alignment horizontal="right" vertical="center"/>
    </xf>
    <xf numFmtId="167" fontId="0" fillId="0" borderId="0" xfId="0" applyNumberFormat="1"/>
    <xf numFmtId="0" fontId="13" fillId="0" borderId="0" xfId="0" applyFont="1" applyAlignment="1">
      <alignment horizontal="left"/>
    </xf>
    <xf numFmtId="49" fontId="3" fillId="0" borderId="0" xfId="0" applyNumberFormat="1" applyFont="1" applyFill="1" applyAlignment="1">
      <alignment horizontal="left" vertical="top" wrapText="1"/>
    </xf>
    <xf numFmtId="0" fontId="4" fillId="0" borderId="0" xfId="0" applyFont="1" applyAlignment="1"/>
    <xf numFmtId="49" fontId="3" fillId="0" borderId="0" xfId="0" applyNumberFormat="1" applyFont="1" applyFill="1" applyAlignment="1">
      <alignment horizontal="left" vertical="top"/>
    </xf>
    <xf numFmtId="0" fontId="12" fillId="2" borderId="6" xfId="0" applyFont="1" applyFill="1" applyBorder="1" applyAlignment="1">
      <alignment horizontal="right" vertical="top" wrapText="1"/>
    </xf>
    <xf numFmtId="167" fontId="12" fillId="3" borderId="6" xfId="0" applyNumberFormat="1" applyFont="1" applyFill="1" applyBorder="1" applyAlignment="1">
      <alignment horizontal="right" vertical="top" wrapText="1"/>
    </xf>
    <xf numFmtId="0" fontId="13" fillId="0" borderId="3" xfId="0" applyFont="1" applyBorder="1" applyAlignment="1">
      <alignment horizontal="right"/>
    </xf>
    <xf numFmtId="0" fontId="12" fillId="0" borderId="0" xfId="0" applyFont="1" applyAlignment="1">
      <alignment horizontal="left" vertical="center"/>
    </xf>
    <xf numFmtId="49" fontId="2" fillId="3" borderId="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11" fillId="0" borderId="0" xfId="0" applyFont="1" applyAlignment="1">
      <alignment horizontal="center" vertical="center" wrapText="1"/>
    </xf>
    <xf numFmtId="49" fontId="3" fillId="0" borderId="0" xfId="0" applyNumberFormat="1" applyFont="1" applyAlignment="1">
      <alignment horizontal="left" vertical="top"/>
    </xf>
    <xf numFmtId="167" fontId="3" fillId="4" borderId="3" xfId="0" applyNumberFormat="1" applyFont="1" applyFill="1" applyBorder="1" applyAlignment="1">
      <alignment horizontal="right" vertical="top"/>
    </xf>
    <xf numFmtId="0" fontId="4" fillId="4" borderId="3" xfId="0" applyFont="1" applyFill="1" applyBorder="1" applyAlignment="1">
      <alignment vertical="top"/>
    </xf>
    <xf numFmtId="167" fontId="3" fillId="4" borderId="3" xfId="0" applyNumberFormat="1" applyFont="1" applyFill="1" applyBorder="1" applyAlignment="1">
      <alignment horizontal="justify" vertical="top" wrapText="1"/>
    </xf>
    <xf numFmtId="0" fontId="4" fillId="4" borderId="3" xfId="0" applyFont="1" applyFill="1" applyBorder="1" applyAlignment="1">
      <alignment horizontal="justify" vertical="top" wrapText="1"/>
    </xf>
    <xf numFmtId="49" fontId="5" fillId="0" borderId="0" xfId="0" applyNumberFormat="1" applyFont="1" applyAlignment="1">
      <alignment horizontal="center" vertical="center" wrapText="1"/>
    </xf>
    <xf numFmtId="0" fontId="45" fillId="0" borderId="10" xfId="0" applyFont="1" applyFill="1" applyBorder="1" applyAlignment="1">
      <alignment horizontal="center" vertical="top" wrapText="1"/>
    </xf>
    <xf numFmtId="49" fontId="3" fillId="0" borderId="0" xfId="0" applyNumberFormat="1" applyFont="1" applyFill="1" applyAlignment="1">
      <alignment vertical="top"/>
    </xf>
    <xf numFmtId="49" fontId="3" fillId="0" borderId="0" xfId="0" applyNumberFormat="1" applyFont="1" applyAlignment="1">
      <alignment vertical="top"/>
    </xf>
    <xf numFmtId="0" fontId="45" fillId="0" borderId="3" xfId="0" applyFont="1" applyFill="1" applyBorder="1" applyAlignment="1">
      <alignment horizontal="center" vertical="top" wrapText="1"/>
    </xf>
    <xf numFmtId="0" fontId="56" fillId="0" borderId="0" xfId="0" applyFont="1" applyFill="1" applyBorder="1" applyAlignment="1">
      <alignment horizontal="justify" wrapText="1"/>
    </xf>
    <xf numFmtId="0" fontId="61" fillId="0" borderId="0" xfId="0" applyFont="1" applyFill="1" applyBorder="1" applyAlignment="1">
      <alignment horizontal="justify" wrapText="1"/>
    </xf>
    <xf numFmtId="0" fontId="60" fillId="0" borderId="0" xfId="0" applyFont="1" applyFill="1" applyBorder="1" applyAlignment="1">
      <alignment horizontal="justify" wrapText="1"/>
    </xf>
    <xf numFmtId="0" fontId="46" fillId="0" borderId="0" xfId="0" quotePrefix="1" applyFont="1" applyFill="1" applyBorder="1" applyAlignment="1">
      <alignment horizontal="justify" vertical="top" wrapText="1"/>
    </xf>
    <xf numFmtId="0" fontId="16" fillId="0" borderId="0" xfId="0" applyFont="1" applyFill="1" applyBorder="1" applyAlignment="1">
      <alignment horizontal="left" vertical="top" wrapText="1"/>
    </xf>
    <xf numFmtId="0" fontId="45" fillId="0" borderId="0" xfId="0" applyFont="1" applyFill="1" applyBorder="1" applyAlignment="1">
      <alignment horizontal="center" vertical="top" wrapText="1"/>
    </xf>
    <xf numFmtId="0" fontId="3" fillId="0" borderId="0" xfId="0" applyFont="1" applyFill="1" applyBorder="1" applyAlignment="1">
      <alignment horizontal="justify" vertical="top" wrapText="1"/>
    </xf>
  </cellXfs>
  <cellStyles count="14">
    <cellStyle name="Navadno" xfId="0" builtinId="0"/>
    <cellStyle name="Navadno 10" xfId="11" xr:uid="{00000000-0005-0000-0000-000001000000}"/>
    <cellStyle name="Navadno 17" xfId="13" xr:uid="{00000000-0005-0000-0000-000002000000}"/>
    <cellStyle name="Navadno 2" xfId="1" xr:uid="{00000000-0005-0000-0000-000003000000}"/>
    <cellStyle name="Navadno 2 2" xfId="2" xr:uid="{00000000-0005-0000-0000-000004000000}"/>
    <cellStyle name="Navadno 2 48" xfId="12" xr:uid="{00000000-0005-0000-0000-000005000000}"/>
    <cellStyle name="Navadno 3" xfId="3" xr:uid="{00000000-0005-0000-0000-000006000000}"/>
    <cellStyle name="Navadno 4" xfId="4" xr:uid="{00000000-0005-0000-0000-000007000000}"/>
    <cellStyle name="Navadno 4 2" xfId="5" xr:uid="{00000000-0005-0000-0000-000008000000}"/>
    <cellStyle name="Navadno 5" xfId="6" xr:uid="{00000000-0005-0000-0000-000009000000}"/>
    <cellStyle name="Navadno 6" xfId="7" xr:uid="{00000000-0005-0000-0000-00000A000000}"/>
    <cellStyle name="Normal 2" xfId="8" xr:uid="{00000000-0005-0000-0000-00000B000000}"/>
    <cellStyle name="Odstotek 2" xfId="9" xr:uid="{00000000-0005-0000-0000-00000C000000}"/>
    <cellStyle name="Valuta 2" xfId="10" xr:uid="{00000000-0005-0000-0000-00000D000000}"/>
  </cellStyles>
  <dxfs count="0"/>
  <tableStyles count="0" defaultTableStyle="TableStyleMedium9" defaultPivotStyle="PivotStyleLight16"/>
  <colors>
    <mruColors>
      <color rgb="FFCC0000"/>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H31"/>
  <sheetViews>
    <sheetView showZeros="0" tabSelected="1" view="pageBreakPreview" zoomScaleNormal="100" zoomScaleSheetLayoutView="100" zoomScalePageLayoutView="70" workbookViewId="0">
      <selection activeCell="I9" sqref="I9"/>
    </sheetView>
  </sheetViews>
  <sheetFormatPr defaultRowHeight="12.75"/>
  <cols>
    <col min="2" max="2" width="9.140625" customWidth="1"/>
    <col min="4" max="4" width="19.7109375" customWidth="1"/>
    <col min="8" max="8" width="24.7109375" customWidth="1"/>
  </cols>
  <sheetData>
    <row r="1" spans="2:8" ht="37.5" customHeight="1">
      <c r="B1" s="7"/>
      <c r="C1" s="8"/>
      <c r="D1" s="41"/>
      <c r="E1" s="41"/>
      <c r="F1" s="42"/>
    </row>
    <row r="2" spans="2:8">
      <c r="B2" s="7" t="s">
        <v>15</v>
      </c>
      <c r="C2" s="127" t="s">
        <v>561</v>
      </c>
      <c r="D2" s="97"/>
      <c r="E2" s="61"/>
      <c r="F2" s="52"/>
      <c r="G2" s="24"/>
      <c r="H2" s="62"/>
    </row>
    <row r="3" spans="2:8" ht="12.75" customHeight="1">
      <c r="B3" s="7" t="s">
        <v>27</v>
      </c>
      <c r="C3" s="351" t="s">
        <v>562</v>
      </c>
      <c r="D3" s="351"/>
      <c r="E3" s="351"/>
      <c r="F3" s="351"/>
      <c r="G3" s="352"/>
      <c r="H3" s="352"/>
    </row>
    <row r="4" spans="2:8" ht="12.75" customHeight="1">
      <c r="B4" s="7"/>
      <c r="C4" s="351" t="s">
        <v>563</v>
      </c>
      <c r="D4" s="351"/>
      <c r="E4" s="327"/>
      <c r="F4" s="327"/>
      <c r="G4" s="64"/>
      <c r="H4" s="62"/>
    </row>
    <row r="5" spans="2:8" ht="12.75" customHeight="1">
      <c r="B5" s="7" t="s">
        <v>564</v>
      </c>
      <c r="C5" s="351" t="s">
        <v>570</v>
      </c>
      <c r="D5" s="353"/>
      <c r="E5" s="353"/>
      <c r="F5" s="353"/>
      <c r="G5" s="64"/>
      <c r="H5" s="62"/>
    </row>
    <row r="6" spans="2:8" ht="12.75" customHeight="1">
      <c r="B6" s="7" t="s">
        <v>16</v>
      </c>
      <c r="C6" s="362" t="s">
        <v>571</v>
      </c>
      <c r="D6" s="362"/>
      <c r="E6" s="362"/>
      <c r="F6" s="362"/>
      <c r="G6" s="64"/>
      <c r="H6" s="62"/>
    </row>
    <row r="7" spans="2:8">
      <c r="B7" s="7" t="s">
        <v>17</v>
      </c>
      <c r="C7" s="328" t="s">
        <v>62</v>
      </c>
      <c r="D7" s="98"/>
      <c r="E7" s="328"/>
      <c r="F7" s="328"/>
      <c r="G7" s="64"/>
      <c r="H7" s="62"/>
    </row>
    <row r="8" spans="2:8" ht="37.5" customHeight="1">
      <c r="B8" s="7"/>
      <c r="C8" s="328"/>
      <c r="D8" s="41"/>
      <c r="E8" s="41"/>
      <c r="F8" s="42"/>
    </row>
    <row r="9" spans="2:8" ht="57" customHeight="1">
      <c r="B9" s="361" t="s">
        <v>569</v>
      </c>
      <c r="C9" s="361"/>
      <c r="D9" s="361"/>
      <c r="E9" s="361"/>
      <c r="F9" s="361"/>
      <c r="G9" s="361"/>
      <c r="H9" s="361"/>
    </row>
    <row r="11" spans="2:8" ht="30">
      <c r="B11" s="358" t="s">
        <v>29</v>
      </c>
      <c r="C11" s="359"/>
      <c r="D11" s="359"/>
      <c r="E11" s="360"/>
      <c r="F11" s="129"/>
      <c r="G11" s="129"/>
      <c r="H11" s="130" t="s">
        <v>30</v>
      </c>
    </row>
    <row r="12" spans="2:8" ht="15">
      <c r="B12" s="43"/>
      <c r="C12" s="357"/>
      <c r="D12" s="357"/>
      <c r="E12" s="357"/>
      <c r="F12" s="357"/>
      <c r="G12" s="357"/>
      <c r="H12" s="357"/>
    </row>
    <row r="13" spans="2:8" ht="15">
      <c r="B13" s="46"/>
      <c r="C13" s="44"/>
      <c r="D13" s="44"/>
      <c r="E13" s="45"/>
      <c r="H13" s="80"/>
    </row>
    <row r="14" spans="2:8" ht="14.25">
      <c r="B14" s="32" t="s">
        <v>31</v>
      </c>
      <c r="C14" s="350" t="s">
        <v>758</v>
      </c>
      <c r="D14" s="350"/>
      <c r="E14" s="350"/>
      <c r="F14" s="350"/>
      <c r="G14" s="47"/>
      <c r="H14" s="348">
        <f>'1.1 PREDRAČUN_HP_G'!E383</f>
        <v>0</v>
      </c>
    </row>
    <row r="15" spans="2:8" ht="14.25">
      <c r="B15" s="32" t="s">
        <v>761</v>
      </c>
      <c r="C15" s="350" t="s">
        <v>763</v>
      </c>
      <c r="D15" s="350"/>
      <c r="E15" s="350"/>
      <c r="F15" s="350"/>
      <c r="G15" s="350"/>
      <c r="H15" s="348">
        <f>'2.1 PREDRAČUN EL. INŠTLACIJE'!E343</f>
        <v>0</v>
      </c>
    </row>
    <row r="16" spans="2:8" ht="14.25" customHeight="1">
      <c r="B16" s="32" t="s">
        <v>762</v>
      </c>
      <c r="C16" s="350" t="s">
        <v>758</v>
      </c>
      <c r="D16" s="350"/>
      <c r="E16" s="350"/>
      <c r="F16" s="350"/>
      <c r="G16" s="47"/>
      <c r="H16" s="349">
        <f>'2.2 PREDRAČUN NN PRIKKLJUČEK'!E133</f>
        <v>0</v>
      </c>
    </row>
    <row r="17" spans="2:8" ht="14.25">
      <c r="B17" s="31"/>
      <c r="C17" s="48"/>
      <c r="D17" s="48"/>
      <c r="H17" s="79"/>
    </row>
    <row r="18" spans="2:8" ht="13.5" thickBot="1"/>
    <row r="19" spans="2:8" ht="16.5" thickTop="1" thickBot="1">
      <c r="B19" s="355" t="s">
        <v>32</v>
      </c>
      <c r="C19" s="355"/>
      <c r="D19" s="355"/>
      <c r="E19" s="355"/>
      <c r="F19" s="131"/>
      <c r="G19" s="131"/>
      <c r="H19" s="330">
        <f>SUM(H14:H18)</f>
        <v>0</v>
      </c>
    </row>
    <row r="20" spans="2:8" s="82" customFormat="1" ht="15.75" thickTop="1">
      <c r="B20" s="81"/>
      <c r="C20" s="81"/>
      <c r="D20" s="81"/>
      <c r="E20" s="81"/>
      <c r="F20" s="84"/>
      <c r="G20" s="84"/>
      <c r="H20" s="81"/>
    </row>
    <row r="21" spans="2:8" ht="14.25">
      <c r="B21" s="356" t="s">
        <v>33</v>
      </c>
      <c r="C21" s="356"/>
      <c r="D21" s="356"/>
      <c r="E21" s="356"/>
      <c r="F21" s="49"/>
      <c r="G21" s="49"/>
      <c r="H21" s="86">
        <f>0.22*H19</f>
        <v>0</v>
      </c>
    </row>
    <row r="22" spans="2:8" s="82" customFormat="1" ht="15" thickBot="1">
      <c r="B22" s="83"/>
      <c r="C22" s="83"/>
      <c r="D22" s="83"/>
      <c r="E22" s="83"/>
      <c r="F22" s="85"/>
      <c r="G22" s="85"/>
      <c r="H22" s="85"/>
    </row>
    <row r="23" spans="2:8" ht="16.5" thickTop="1" thickBot="1">
      <c r="B23" s="354" t="s">
        <v>34</v>
      </c>
      <c r="C23" s="354"/>
      <c r="D23" s="354"/>
      <c r="E23" s="354"/>
      <c r="F23" s="50"/>
      <c r="G23" s="50"/>
      <c r="H23" s="51">
        <f>H19+H21</f>
        <v>0</v>
      </c>
    </row>
    <row r="24" spans="2:8" ht="13.5" thickTop="1"/>
    <row r="31" spans="2:8">
      <c r="D31" s="132" t="s">
        <v>136</v>
      </c>
    </row>
  </sheetData>
  <mergeCells count="13">
    <mergeCell ref="C15:G15"/>
    <mergeCell ref="C3:H3"/>
    <mergeCell ref="C4:D4"/>
    <mergeCell ref="C5:F5"/>
    <mergeCell ref="B23:E23"/>
    <mergeCell ref="B19:E19"/>
    <mergeCell ref="B21:E21"/>
    <mergeCell ref="C12:H12"/>
    <mergeCell ref="B11:E11"/>
    <mergeCell ref="B9:H9"/>
    <mergeCell ref="C14:F14"/>
    <mergeCell ref="C16:F16"/>
    <mergeCell ref="C6:F6"/>
  </mergeCells>
  <pageMargins left="1.299212598425197"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2:BL391"/>
  <sheetViews>
    <sheetView showZeros="0" view="pageBreakPreview" zoomScale="70" zoomScaleNormal="70" zoomScaleSheetLayoutView="70" zoomScalePageLayoutView="70" workbookViewId="0">
      <selection activeCell="M350" sqref="M349:M350"/>
    </sheetView>
  </sheetViews>
  <sheetFormatPr defaultColWidth="9.140625" defaultRowHeight="12.75"/>
  <cols>
    <col min="1" max="1" width="9.140625" style="60"/>
    <col min="2" max="3" width="10.7109375" style="21" customWidth="1"/>
    <col min="4" max="4" width="51.140625" style="113" customWidth="1"/>
    <col min="5" max="5" width="13.7109375" style="21" customWidth="1"/>
    <col min="6" max="6" width="12.7109375" style="56" customWidth="1"/>
    <col min="7" max="7" width="15.7109375" style="24" customWidth="1"/>
    <col min="8" max="8" width="15.7109375" style="62" customWidth="1"/>
    <col min="9" max="9" width="21.7109375" style="30" customWidth="1"/>
    <col min="10" max="12" width="9.140625" style="60"/>
    <col min="13" max="13" width="50.7109375" style="91" customWidth="1"/>
    <col min="14" max="16384" width="9.140625" style="60"/>
  </cols>
  <sheetData>
    <row r="2" spans="1:13">
      <c r="B2" s="7" t="s">
        <v>15</v>
      </c>
      <c r="C2" s="127" t="s">
        <v>561</v>
      </c>
      <c r="D2" s="97"/>
      <c r="E2" s="61"/>
      <c r="F2" s="52"/>
    </row>
    <row r="3" spans="1:13" s="63" customFormat="1" ht="15" customHeight="1">
      <c r="B3" s="7" t="s">
        <v>27</v>
      </c>
      <c r="C3" s="351" t="s">
        <v>562</v>
      </c>
      <c r="D3" s="351"/>
      <c r="E3" s="351"/>
      <c r="F3" s="351"/>
      <c r="G3" s="352"/>
      <c r="H3" s="352"/>
      <c r="M3" s="30"/>
    </row>
    <row r="4" spans="1:13" s="63" customFormat="1" ht="12.75" customHeight="1">
      <c r="B4" s="7"/>
      <c r="C4" s="351" t="s">
        <v>563</v>
      </c>
      <c r="D4" s="351"/>
      <c r="E4" s="327"/>
      <c r="F4" s="327"/>
      <c r="G4" s="64"/>
      <c r="H4" s="62"/>
      <c r="M4" s="30"/>
    </row>
    <row r="5" spans="1:13" s="63" customFormat="1" ht="12.75" customHeight="1">
      <c r="B5" s="7" t="s">
        <v>564</v>
      </c>
      <c r="C5" s="351" t="s">
        <v>570</v>
      </c>
      <c r="D5" s="353"/>
      <c r="E5" s="353"/>
      <c r="F5" s="353"/>
      <c r="G5" s="64"/>
      <c r="H5" s="62"/>
      <c r="M5" s="30"/>
    </row>
    <row r="6" spans="1:13" s="63" customFormat="1">
      <c r="B6" s="7" t="s">
        <v>16</v>
      </c>
      <c r="C6" s="362" t="s">
        <v>571</v>
      </c>
      <c r="D6" s="362"/>
      <c r="E6" s="362"/>
      <c r="F6" s="362"/>
      <c r="G6" s="64"/>
      <c r="H6" s="62"/>
      <c r="M6" s="30"/>
    </row>
    <row r="7" spans="1:13" s="63" customFormat="1">
      <c r="B7" s="7" t="s">
        <v>17</v>
      </c>
      <c r="C7" s="328" t="s">
        <v>62</v>
      </c>
      <c r="D7" s="98"/>
      <c r="E7" s="328"/>
      <c r="F7" s="328"/>
      <c r="G7" s="64"/>
      <c r="H7" s="62"/>
      <c r="M7" s="30"/>
    </row>
    <row r="8" spans="1:13" s="63" customFormat="1" ht="31.15" customHeight="1">
      <c r="C8" s="328"/>
      <c r="D8" s="367" t="s">
        <v>578</v>
      </c>
      <c r="E8" s="367"/>
      <c r="F8" s="367"/>
      <c r="G8" s="367"/>
      <c r="H8" s="367"/>
      <c r="M8" s="30"/>
    </row>
    <row r="9" spans="1:13" s="2" customFormat="1" ht="18">
      <c r="B9" s="3"/>
      <c r="C9" s="3"/>
      <c r="D9" s="99"/>
      <c r="E9" s="3"/>
      <c r="F9" s="9"/>
      <c r="G9" s="11"/>
      <c r="H9" s="15"/>
      <c r="I9" s="1"/>
      <c r="M9" s="92"/>
    </row>
    <row r="10" spans="1:13" s="19" customFormat="1" ht="15" customHeight="1" thickBot="1">
      <c r="B10" s="342" t="s">
        <v>0</v>
      </c>
      <c r="C10" s="342" t="s">
        <v>4</v>
      </c>
      <c r="D10" s="343" t="s">
        <v>2</v>
      </c>
      <c r="E10" s="342" t="s">
        <v>5</v>
      </c>
      <c r="F10" s="342" t="s">
        <v>1</v>
      </c>
      <c r="G10" s="342" t="s">
        <v>6</v>
      </c>
      <c r="H10" s="342" t="s">
        <v>12</v>
      </c>
      <c r="I10" s="342" t="s">
        <v>3</v>
      </c>
    </row>
    <row r="11" spans="1:13" s="4" customFormat="1" ht="15">
      <c r="B11" s="5"/>
      <c r="C11" s="5"/>
      <c r="D11" s="100"/>
      <c r="E11" s="5"/>
      <c r="F11" s="10"/>
      <c r="G11" s="12"/>
      <c r="H11" s="16"/>
      <c r="I11" s="6"/>
      <c r="M11" s="93"/>
    </row>
    <row r="12" spans="1:13">
      <c r="B12" s="341"/>
      <c r="C12" s="337"/>
      <c r="D12" s="338" t="s">
        <v>7</v>
      </c>
      <c r="E12" s="337"/>
      <c r="F12" s="363" t="s">
        <v>9</v>
      </c>
      <c r="G12" s="363"/>
      <c r="H12" s="339">
        <f>SUM(H16:H24)</f>
        <v>0</v>
      </c>
      <c r="I12" s="340"/>
    </row>
    <row r="13" spans="1:13" s="54" customFormat="1">
      <c r="B13" s="25"/>
      <c r="C13" s="25"/>
      <c r="D13" s="101"/>
      <c r="E13" s="25"/>
      <c r="F13" s="52"/>
      <c r="M13" s="59"/>
    </row>
    <row r="14" spans="1:13">
      <c r="B14" s="37"/>
      <c r="C14" s="37"/>
      <c r="D14" s="102" t="s">
        <v>65</v>
      </c>
      <c r="E14" s="37"/>
      <c r="F14" s="37"/>
      <c r="G14" s="37"/>
      <c r="H14" s="37"/>
      <c r="I14" s="37"/>
    </row>
    <row r="15" spans="1:13">
      <c r="D15" s="103"/>
      <c r="G15" s="60"/>
      <c r="H15" s="54"/>
      <c r="I15" s="54"/>
    </row>
    <row r="16" spans="1:13" s="7" customFormat="1">
      <c r="A16" s="65"/>
      <c r="B16" s="23" t="s">
        <v>38</v>
      </c>
      <c r="C16" s="23"/>
      <c r="D16" s="115" t="s">
        <v>63</v>
      </c>
      <c r="E16" s="66" t="s">
        <v>18</v>
      </c>
      <c r="F16" s="67">
        <v>1</v>
      </c>
      <c r="G16" s="68">
        <v>0</v>
      </c>
      <c r="H16" s="69">
        <f>F16*G16</f>
        <v>0</v>
      </c>
      <c r="I16" s="65"/>
      <c r="M16" s="94"/>
    </row>
    <row r="17" spans="1:13" s="7" customFormat="1">
      <c r="A17" s="65"/>
      <c r="B17" s="23"/>
      <c r="C17" s="23"/>
      <c r="D17" s="96"/>
      <c r="E17" s="66"/>
      <c r="F17" s="67"/>
      <c r="G17" s="68"/>
      <c r="H17" s="69"/>
      <c r="I17" s="65"/>
      <c r="M17" s="94"/>
    </row>
    <row r="18" spans="1:13" s="7" customFormat="1" ht="25.5">
      <c r="A18" s="65"/>
      <c r="B18" s="23" t="s">
        <v>129</v>
      </c>
      <c r="C18" s="23"/>
      <c r="D18" s="116" t="s">
        <v>64</v>
      </c>
      <c r="E18" s="66" t="s">
        <v>18</v>
      </c>
      <c r="F18" s="67">
        <v>1</v>
      </c>
      <c r="G18" s="68">
        <v>0</v>
      </c>
      <c r="H18" s="69">
        <f>F18*G18</f>
        <v>0</v>
      </c>
      <c r="I18" s="65"/>
      <c r="M18" s="94"/>
    </row>
    <row r="19" spans="1:13" s="7" customFormat="1">
      <c r="A19" s="65"/>
      <c r="B19" s="23"/>
      <c r="C19" s="23"/>
      <c r="D19" s="96"/>
      <c r="E19" s="66"/>
      <c r="F19" s="67"/>
      <c r="G19" s="68"/>
      <c r="H19" s="69"/>
      <c r="I19" s="65"/>
      <c r="M19" s="94"/>
    </row>
    <row r="20" spans="1:13" s="7" customFormat="1" ht="38.25">
      <c r="A20" s="65"/>
      <c r="B20" s="23" t="s">
        <v>39</v>
      </c>
      <c r="C20" s="23"/>
      <c r="D20" s="96" t="s">
        <v>56</v>
      </c>
      <c r="E20" s="21" t="s">
        <v>18</v>
      </c>
      <c r="F20" s="67">
        <v>1</v>
      </c>
      <c r="G20" s="90">
        <v>0</v>
      </c>
      <c r="H20" s="69">
        <f>F20*G20</f>
        <v>0</v>
      </c>
      <c r="I20" s="65"/>
      <c r="M20" s="94"/>
    </row>
    <row r="21" spans="1:13" s="4" customFormat="1" ht="15">
      <c r="B21" s="23"/>
      <c r="C21" s="5"/>
      <c r="D21" s="100"/>
      <c r="E21" s="5"/>
      <c r="F21" s="10"/>
      <c r="G21" s="90"/>
      <c r="H21" s="16"/>
      <c r="I21" s="6"/>
      <c r="M21" s="93"/>
    </row>
    <row r="22" spans="1:13" s="7" customFormat="1" ht="38.25">
      <c r="A22" s="65"/>
      <c r="B22" s="23" t="s">
        <v>131</v>
      </c>
      <c r="C22" s="23"/>
      <c r="D22" s="96" t="s">
        <v>579</v>
      </c>
      <c r="E22" s="21" t="s">
        <v>18</v>
      </c>
      <c r="F22" s="67">
        <v>1</v>
      </c>
      <c r="G22" s="90">
        <v>0</v>
      </c>
      <c r="H22" s="69">
        <f>F22*G22</f>
        <v>0</v>
      </c>
      <c r="I22" s="65"/>
      <c r="M22" s="94"/>
    </row>
    <row r="23" spans="1:13" s="4" customFormat="1" ht="15">
      <c r="B23" s="23"/>
      <c r="C23" s="5"/>
      <c r="D23" s="100"/>
      <c r="E23" s="5"/>
      <c r="F23" s="10"/>
      <c r="G23" s="90"/>
      <c r="H23" s="16"/>
      <c r="I23" s="6"/>
      <c r="M23" s="93"/>
    </row>
    <row r="24" spans="1:13" s="7" customFormat="1" ht="56.25" customHeight="1">
      <c r="A24" s="65"/>
      <c r="B24" s="23" t="s">
        <v>66</v>
      </c>
      <c r="C24" s="23"/>
      <c r="D24" s="96" t="s">
        <v>130</v>
      </c>
      <c r="E24" s="66" t="s">
        <v>18</v>
      </c>
      <c r="F24" s="67">
        <v>1</v>
      </c>
      <c r="G24" s="68">
        <v>0</v>
      </c>
      <c r="H24" s="69">
        <f>F24*G24</f>
        <v>0</v>
      </c>
      <c r="I24" s="65"/>
      <c r="M24" s="94"/>
    </row>
    <row r="25" spans="1:13" s="7" customFormat="1">
      <c r="A25" s="65"/>
      <c r="B25" s="23"/>
      <c r="C25" s="23"/>
      <c r="D25" s="96"/>
      <c r="E25" s="21"/>
      <c r="F25" s="67"/>
      <c r="G25" s="90"/>
      <c r="H25" s="69"/>
      <c r="I25" s="65"/>
      <c r="M25" s="94"/>
    </row>
    <row r="26" spans="1:13">
      <c r="A26" s="71"/>
      <c r="B26" s="341"/>
      <c r="C26" s="337"/>
      <c r="D26" s="338" t="s">
        <v>8</v>
      </c>
      <c r="E26" s="363" t="s">
        <v>10</v>
      </c>
      <c r="F26" s="363"/>
      <c r="G26" s="363"/>
      <c r="H26" s="339">
        <f>+SUM(H27:H47)</f>
        <v>0</v>
      </c>
      <c r="I26" s="340"/>
    </row>
    <row r="27" spans="1:13" s="54" customFormat="1">
      <c r="A27" s="72"/>
      <c r="B27" s="73"/>
      <c r="C27" s="73"/>
      <c r="D27" s="104"/>
      <c r="E27" s="73"/>
      <c r="F27" s="52"/>
      <c r="G27" s="14"/>
      <c r="H27" s="18"/>
      <c r="I27" s="26"/>
      <c r="M27" s="59"/>
    </row>
    <row r="28" spans="1:13" s="7" customFormat="1" ht="38.25">
      <c r="B28" s="21" t="s">
        <v>40</v>
      </c>
      <c r="C28" s="23"/>
      <c r="D28" s="116" t="s">
        <v>67</v>
      </c>
      <c r="E28" s="23" t="s">
        <v>20</v>
      </c>
      <c r="F28" s="52">
        <v>19.2</v>
      </c>
      <c r="G28" s="90">
        <v>0</v>
      </c>
      <c r="H28" s="53">
        <f>F28*G28</f>
        <v>0</v>
      </c>
      <c r="M28" s="94"/>
    </row>
    <row r="29" spans="1:13" s="7" customFormat="1">
      <c r="B29" s="21"/>
      <c r="C29" s="23"/>
      <c r="D29" s="96"/>
      <c r="E29" s="23"/>
      <c r="F29" s="52"/>
      <c r="G29" s="90"/>
      <c r="H29" s="53"/>
      <c r="M29" s="94"/>
    </row>
    <row r="30" spans="1:13" s="7" customFormat="1" ht="29.25" customHeight="1">
      <c r="B30" s="21" t="s">
        <v>41</v>
      </c>
      <c r="C30" s="23"/>
      <c r="D30" s="116" t="s">
        <v>82</v>
      </c>
      <c r="E30" s="23" t="s">
        <v>20</v>
      </c>
      <c r="F30" s="52">
        <v>33</v>
      </c>
      <c r="G30" s="90">
        <v>0</v>
      </c>
      <c r="H30" s="53">
        <f>F30*G30</f>
        <v>0</v>
      </c>
      <c r="M30" s="94"/>
    </row>
    <row r="31" spans="1:13" s="7" customFormat="1">
      <c r="B31" s="21"/>
      <c r="C31" s="23"/>
      <c r="D31" s="96"/>
      <c r="E31" s="23"/>
      <c r="F31" s="52"/>
      <c r="G31" s="90"/>
      <c r="H31" s="53"/>
      <c r="M31" s="94"/>
    </row>
    <row r="32" spans="1:13" s="7" customFormat="1" ht="25.5">
      <c r="B32" s="21" t="s">
        <v>42</v>
      </c>
      <c r="C32" s="23"/>
      <c r="D32" s="116" t="s">
        <v>128</v>
      </c>
      <c r="E32" s="23" t="s">
        <v>19</v>
      </c>
      <c r="F32" s="52">
        <v>13</v>
      </c>
      <c r="G32" s="90">
        <v>0</v>
      </c>
      <c r="H32" s="53">
        <f>F32*G32</f>
        <v>0</v>
      </c>
      <c r="M32" s="94"/>
    </row>
    <row r="33" spans="1:13" s="7" customFormat="1">
      <c r="B33" s="21"/>
      <c r="C33" s="23"/>
      <c r="D33" s="96"/>
      <c r="E33" s="23"/>
      <c r="F33" s="52"/>
      <c r="G33" s="90"/>
      <c r="H33" s="53"/>
      <c r="I33" s="32"/>
      <c r="M33" s="94"/>
    </row>
    <row r="34" spans="1:13" s="7" customFormat="1" ht="51">
      <c r="B34" s="21" t="s">
        <v>43</v>
      </c>
      <c r="C34" s="23"/>
      <c r="D34" s="116" t="s">
        <v>580</v>
      </c>
      <c r="E34" s="23" t="s">
        <v>20</v>
      </c>
      <c r="F34" s="52">
        <v>23</v>
      </c>
      <c r="G34" s="90">
        <v>0</v>
      </c>
      <c r="H34" s="53">
        <f>F34*G34</f>
        <v>0</v>
      </c>
      <c r="M34" s="94"/>
    </row>
    <row r="35" spans="1:13" s="7" customFormat="1">
      <c r="B35" s="21"/>
      <c r="C35" s="23"/>
      <c r="D35" s="96"/>
      <c r="E35" s="23"/>
      <c r="F35" s="52"/>
      <c r="G35" s="90"/>
      <c r="H35" s="53"/>
      <c r="I35" s="32"/>
      <c r="M35" s="94"/>
    </row>
    <row r="36" spans="1:13" s="7" customFormat="1" ht="25.5">
      <c r="B36" s="21" t="s">
        <v>44</v>
      </c>
      <c r="C36" s="23"/>
      <c r="D36" s="116" t="s">
        <v>83</v>
      </c>
      <c r="E36" s="23" t="s">
        <v>20</v>
      </c>
      <c r="F36" s="52">
        <v>2.5499999999999998</v>
      </c>
      <c r="G36" s="90">
        <v>0</v>
      </c>
      <c r="H36" s="53">
        <f>F36*G36</f>
        <v>0</v>
      </c>
      <c r="M36" s="94"/>
    </row>
    <row r="37" spans="1:13" s="7" customFormat="1">
      <c r="B37" s="21"/>
      <c r="C37" s="23"/>
      <c r="D37" s="96"/>
      <c r="E37" s="23"/>
      <c r="F37" s="52"/>
      <c r="G37" s="90"/>
      <c r="H37" s="53"/>
      <c r="M37" s="94"/>
    </row>
    <row r="38" spans="1:13" s="7" customFormat="1" ht="51">
      <c r="B38" s="21" t="s">
        <v>45</v>
      </c>
      <c r="C38" s="23"/>
      <c r="D38" s="116" t="s">
        <v>84</v>
      </c>
      <c r="E38" s="23" t="s">
        <v>20</v>
      </c>
      <c r="F38" s="52">
        <v>48</v>
      </c>
      <c r="G38" s="90">
        <v>0</v>
      </c>
      <c r="H38" s="53">
        <f>F38*G38</f>
        <v>0</v>
      </c>
      <c r="I38" s="32"/>
      <c r="M38" s="94"/>
    </row>
    <row r="39" spans="1:13" s="54" customFormat="1">
      <c r="A39" s="72"/>
      <c r="B39" s="73"/>
      <c r="C39" s="73"/>
      <c r="D39" s="105"/>
      <c r="E39" s="73"/>
      <c r="F39" s="75"/>
      <c r="G39" s="74"/>
      <c r="H39" s="76"/>
      <c r="I39" s="26"/>
      <c r="M39" s="59"/>
    </row>
    <row r="40" spans="1:13" s="7" customFormat="1" ht="57.75" customHeight="1">
      <c r="B40" s="21" t="s">
        <v>203</v>
      </c>
      <c r="C40" s="23"/>
      <c r="D40" s="116" t="s">
        <v>581</v>
      </c>
      <c r="E40" s="23"/>
      <c r="F40" s="52"/>
      <c r="G40" s="90"/>
      <c r="H40" s="53"/>
      <c r="I40" s="32"/>
      <c r="M40" s="94"/>
    </row>
    <row r="41" spans="1:13" s="54" customFormat="1" ht="25.5">
      <c r="B41" s="23"/>
      <c r="C41" s="23"/>
      <c r="D41" s="116" t="s">
        <v>582</v>
      </c>
      <c r="E41" s="25" t="s">
        <v>20</v>
      </c>
      <c r="F41" s="52">
        <v>39</v>
      </c>
      <c r="G41" s="29">
        <v>0</v>
      </c>
      <c r="H41" s="53">
        <f>F41*G41</f>
        <v>0</v>
      </c>
      <c r="I41" s="58"/>
      <c r="K41" s="23"/>
      <c r="L41" s="23"/>
      <c r="M41" s="55"/>
    </row>
    <row r="42" spans="1:13" s="54" customFormat="1">
      <c r="B42" s="23"/>
      <c r="C42" s="23"/>
      <c r="D42" s="116"/>
      <c r="E42" s="25"/>
      <c r="F42" s="52"/>
      <c r="G42" s="29"/>
      <c r="H42" s="53"/>
      <c r="I42" s="58"/>
      <c r="K42" s="23"/>
      <c r="L42" s="23"/>
      <c r="M42" s="55"/>
    </row>
    <row r="43" spans="1:13" s="7" customFormat="1" ht="67.5" customHeight="1">
      <c r="B43" s="21" t="s">
        <v>205</v>
      </c>
      <c r="C43" s="23"/>
      <c r="D43" s="116" t="s">
        <v>583</v>
      </c>
      <c r="E43" s="23" t="s">
        <v>20</v>
      </c>
      <c r="F43" s="52">
        <v>68</v>
      </c>
      <c r="G43" s="90"/>
      <c r="H43" s="53">
        <f>F43*G43</f>
        <v>0</v>
      </c>
      <c r="I43" s="32"/>
      <c r="M43" s="94"/>
    </row>
    <row r="44" spans="1:13" s="54" customFormat="1">
      <c r="A44" s="72"/>
      <c r="B44" s="73"/>
      <c r="C44" s="73"/>
      <c r="D44" s="105"/>
      <c r="E44" s="73"/>
      <c r="F44" s="75"/>
      <c r="G44" s="74"/>
      <c r="H44" s="76"/>
      <c r="I44" s="26"/>
      <c r="M44" s="59"/>
    </row>
    <row r="45" spans="1:13" s="7" customFormat="1" ht="29.25" customHeight="1">
      <c r="B45" s="21" t="s">
        <v>207</v>
      </c>
      <c r="C45" s="23"/>
      <c r="D45" s="116" t="s">
        <v>584</v>
      </c>
      <c r="E45" s="23" t="s">
        <v>19</v>
      </c>
      <c r="F45" s="52">
        <v>105</v>
      </c>
      <c r="G45" s="90"/>
      <c r="H45" s="53">
        <f>F45*G45</f>
        <v>0</v>
      </c>
      <c r="I45" s="32"/>
      <c r="M45" s="94"/>
    </row>
    <row r="46" spans="1:13" s="54" customFormat="1">
      <c r="A46" s="72"/>
      <c r="B46" s="73"/>
      <c r="C46" s="73"/>
      <c r="D46" s="105"/>
      <c r="E46" s="73"/>
      <c r="F46" s="75"/>
      <c r="G46" s="74"/>
      <c r="H46" s="76"/>
      <c r="I46" s="26"/>
      <c r="M46" s="59"/>
    </row>
    <row r="47" spans="1:13" s="7" customFormat="1" ht="38.25">
      <c r="B47" s="21" t="s">
        <v>575</v>
      </c>
      <c r="C47" s="23"/>
      <c r="D47" s="116" t="s">
        <v>585</v>
      </c>
      <c r="E47" s="23" t="s">
        <v>104</v>
      </c>
      <c r="F47" s="52">
        <v>30</v>
      </c>
      <c r="G47" s="90"/>
      <c r="H47" s="53">
        <f>F47*G47</f>
        <v>0</v>
      </c>
      <c r="I47" s="32"/>
      <c r="M47" s="94"/>
    </row>
    <row r="48" spans="1:13" s="54" customFormat="1">
      <c r="A48" s="72"/>
      <c r="B48" s="73"/>
      <c r="C48" s="73"/>
      <c r="D48" s="105"/>
      <c r="E48" s="73"/>
      <c r="F48" s="75"/>
      <c r="G48" s="74"/>
      <c r="H48" s="76"/>
      <c r="I48" s="26"/>
      <c r="M48" s="59"/>
    </row>
    <row r="49" spans="2:13" s="54" customFormat="1">
      <c r="B49" s="341"/>
      <c r="C49" s="337"/>
      <c r="D49" s="338" t="s">
        <v>68</v>
      </c>
      <c r="E49" s="337"/>
      <c r="F49" s="363" t="s">
        <v>69</v>
      </c>
      <c r="G49" s="363"/>
      <c r="H49" s="339">
        <f>SUM(H53:H109)</f>
        <v>0</v>
      </c>
      <c r="I49" s="340"/>
      <c r="M49" s="59"/>
    </row>
    <row r="50" spans="2:13" s="54" customFormat="1">
      <c r="B50" s="25"/>
      <c r="C50" s="25"/>
      <c r="D50" s="101"/>
      <c r="E50" s="25"/>
      <c r="F50" s="56"/>
      <c r="G50" s="13"/>
      <c r="H50" s="53"/>
      <c r="I50" s="26"/>
      <c r="M50" s="59"/>
    </row>
    <row r="51" spans="2:13">
      <c r="B51" s="37"/>
      <c r="C51" s="37"/>
      <c r="D51" s="102" t="s">
        <v>586</v>
      </c>
      <c r="E51" s="37"/>
      <c r="F51" s="37"/>
      <c r="G51" s="37"/>
      <c r="H51" s="37"/>
      <c r="I51" s="37"/>
    </row>
    <row r="52" spans="2:13">
      <c r="B52" s="127"/>
      <c r="C52" s="127"/>
      <c r="D52" s="332"/>
      <c r="E52" s="127"/>
      <c r="F52" s="127"/>
      <c r="G52" s="127"/>
      <c r="H52" s="127"/>
      <c r="I52" s="127"/>
    </row>
    <row r="53" spans="2:13" s="54" customFormat="1">
      <c r="B53" s="23" t="s">
        <v>587</v>
      </c>
      <c r="C53" s="23"/>
      <c r="D53" s="116" t="s">
        <v>85</v>
      </c>
      <c r="E53" s="25" t="s">
        <v>86</v>
      </c>
      <c r="F53" s="52">
        <v>683</v>
      </c>
      <c r="G53" s="29"/>
      <c r="H53" s="53">
        <f>F53*G53</f>
        <v>0</v>
      </c>
      <c r="I53" s="58"/>
      <c r="K53" s="23"/>
      <c r="L53" s="23"/>
      <c r="M53" s="55"/>
    </row>
    <row r="54" spans="2:13" s="54" customFormat="1">
      <c r="B54" s="23"/>
      <c r="C54" s="23"/>
      <c r="D54" s="116"/>
      <c r="E54" s="25"/>
      <c r="F54" s="52"/>
      <c r="G54" s="29"/>
      <c r="H54" s="53"/>
      <c r="I54" s="58"/>
      <c r="K54" s="23"/>
      <c r="L54" s="23"/>
      <c r="M54" s="55"/>
    </row>
    <row r="55" spans="2:13" s="54" customFormat="1" ht="25.5">
      <c r="B55" s="23" t="s">
        <v>588</v>
      </c>
      <c r="C55" s="23"/>
      <c r="D55" s="116" t="s">
        <v>589</v>
      </c>
      <c r="E55" s="25" t="s">
        <v>20</v>
      </c>
      <c r="F55" s="52">
        <v>0.52</v>
      </c>
      <c r="G55" s="29"/>
      <c r="H55" s="53">
        <f>F55*G55</f>
        <v>0</v>
      </c>
      <c r="I55" s="58"/>
      <c r="K55" s="23"/>
      <c r="L55" s="23"/>
      <c r="M55" s="55"/>
    </row>
    <row r="56" spans="2:13" s="54" customFormat="1">
      <c r="B56" s="23"/>
      <c r="C56" s="23"/>
      <c r="D56" s="116"/>
      <c r="E56" s="25"/>
      <c r="F56" s="52"/>
      <c r="G56" s="29"/>
      <c r="H56" s="53"/>
      <c r="I56" s="58"/>
      <c r="K56" s="23"/>
      <c r="L56" s="23"/>
      <c r="M56" s="55"/>
    </row>
    <row r="57" spans="2:13" s="54" customFormat="1" ht="38.25">
      <c r="B57" s="23" t="s">
        <v>590</v>
      </c>
      <c r="C57" s="23"/>
      <c r="D57" s="116" t="s">
        <v>87</v>
      </c>
      <c r="I57" s="58"/>
      <c r="K57" s="23"/>
      <c r="L57" s="23"/>
      <c r="M57" s="55"/>
    </row>
    <row r="58" spans="2:13" s="54" customFormat="1">
      <c r="B58" s="23"/>
      <c r="C58" s="23"/>
      <c r="D58" s="116" t="s">
        <v>591</v>
      </c>
      <c r="E58" s="25" t="s">
        <v>20</v>
      </c>
      <c r="F58" s="52">
        <v>2</v>
      </c>
      <c r="G58" s="29"/>
      <c r="H58" s="53">
        <f>F58*G58</f>
        <v>0</v>
      </c>
      <c r="I58" s="58"/>
      <c r="K58" s="23"/>
      <c r="L58" s="23"/>
      <c r="M58" s="55"/>
    </row>
    <row r="59" spans="2:13" s="54" customFormat="1">
      <c r="B59" s="28"/>
      <c r="C59" s="28"/>
      <c r="D59" s="116" t="s">
        <v>592</v>
      </c>
      <c r="E59" s="25" t="s">
        <v>20</v>
      </c>
      <c r="F59" s="52">
        <v>5.59</v>
      </c>
      <c r="G59" s="29"/>
      <c r="H59" s="53">
        <f>F59*G59</f>
        <v>0</v>
      </c>
      <c r="I59" s="58"/>
      <c r="K59" s="25"/>
      <c r="L59" s="25"/>
      <c r="M59" s="26"/>
    </row>
    <row r="60" spans="2:13">
      <c r="D60" s="116"/>
    </row>
    <row r="61" spans="2:13" s="54" customFormat="1" ht="38.25">
      <c r="B61" s="23" t="s">
        <v>593</v>
      </c>
      <c r="C61" s="23"/>
      <c r="D61" s="116" t="s">
        <v>594</v>
      </c>
      <c r="E61" s="25" t="s">
        <v>20</v>
      </c>
      <c r="F61" s="52">
        <v>0.52</v>
      </c>
      <c r="G61" s="29"/>
      <c r="H61" s="53">
        <f>F61*G61</f>
        <v>0</v>
      </c>
      <c r="I61" s="58"/>
      <c r="K61" s="23"/>
      <c r="L61" s="23"/>
      <c r="M61" s="55"/>
    </row>
    <row r="62" spans="2:13" s="54" customFormat="1">
      <c r="B62" s="23"/>
      <c r="C62" s="23"/>
      <c r="D62" s="116" t="s">
        <v>595</v>
      </c>
      <c r="E62" s="25" t="s">
        <v>20</v>
      </c>
      <c r="F62" s="52">
        <v>2.5</v>
      </c>
      <c r="G62" s="29"/>
      <c r="H62" s="53">
        <f>F62*G62</f>
        <v>0</v>
      </c>
      <c r="I62" s="58"/>
      <c r="K62" s="23"/>
      <c r="L62" s="23"/>
      <c r="M62" s="55"/>
    </row>
    <row r="63" spans="2:13" s="54" customFormat="1">
      <c r="B63" s="28"/>
      <c r="C63" s="28"/>
      <c r="D63" s="116" t="s">
        <v>596</v>
      </c>
      <c r="E63" s="25" t="s">
        <v>20</v>
      </c>
      <c r="F63" s="52">
        <v>1.35</v>
      </c>
      <c r="G63" s="29"/>
      <c r="H63" s="53">
        <f t="shared" ref="H63:H64" si="0">F63*G63</f>
        <v>0</v>
      </c>
      <c r="I63" s="58"/>
      <c r="K63" s="25"/>
      <c r="L63" s="25"/>
      <c r="M63" s="26"/>
    </row>
    <row r="64" spans="2:13" s="54" customFormat="1">
      <c r="B64" s="28"/>
      <c r="C64" s="28"/>
      <c r="D64" s="116" t="s">
        <v>596</v>
      </c>
      <c r="E64" s="25" t="s">
        <v>20</v>
      </c>
      <c r="F64" s="52">
        <v>0.54</v>
      </c>
      <c r="G64" s="29"/>
      <c r="H64" s="53">
        <f t="shared" si="0"/>
        <v>0</v>
      </c>
      <c r="I64" s="58"/>
      <c r="K64" s="25"/>
      <c r="L64" s="25"/>
      <c r="M64" s="26"/>
    </row>
    <row r="65" spans="2:13" s="54" customFormat="1">
      <c r="B65" s="23"/>
      <c r="C65" s="23"/>
      <c r="D65" s="116"/>
      <c r="E65" s="25"/>
      <c r="F65" s="52"/>
      <c r="G65" s="29"/>
      <c r="H65" s="53"/>
      <c r="I65" s="58"/>
      <c r="K65" s="23"/>
      <c r="L65" s="23"/>
      <c r="M65" s="55"/>
    </row>
    <row r="66" spans="2:13" s="54" customFormat="1" ht="25.5">
      <c r="B66" s="23" t="s">
        <v>597</v>
      </c>
      <c r="C66" s="23"/>
      <c r="D66" s="116" t="s">
        <v>598</v>
      </c>
      <c r="H66" s="53"/>
      <c r="I66" s="58"/>
      <c r="K66" s="23"/>
      <c r="L66" s="23"/>
      <c r="M66" s="55"/>
    </row>
    <row r="67" spans="2:13" s="54" customFormat="1">
      <c r="B67" s="23"/>
      <c r="C67" s="23"/>
      <c r="D67" s="116" t="s">
        <v>599</v>
      </c>
      <c r="E67" s="25" t="s">
        <v>20</v>
      </c>
      <c r="F67" s="52">
        <v>0.4</v>
      </c>
      <c r="G67" s="29"/>
      <c r="H67" s="53">
        <f>F67*G67</f>
        <v>0</v>
      </c>
      <c r="I67" s="58"/>
      <c r="K67" s="23"/>
      <c r="L67" s="23"/>
      <c r="M67" s="55"/>
    </row>
    <row r="68" spans="2:13" s="54" customFormat="1">
      <c r="B68" s="28"/>
      <c r="C68" s="28"/>
      <c r="D68" s="116" t="s">
        <v>600</v>
      </c>
      <c r="E68" s="25" t="s">
        <v>20</v>
      </c>
      <c r="F68" s="52">
        <v>1.25</v>
      </c>
      <c r="G68" s="29"/>
      <c r="H68" s="53">
        <f>F68*G68</f>
        <v>0</v>
      </c>
      <c r="I68" s="58"/>
      <c r="K68" s="25"/>
      <c r="L68" s="25"/>
      <c r="M68" s="26"/>
    </row>
    <row r="69" spans="2:13" s="54" customFormat="1">
      <c r="B69" s="28"/>
      <c r="C69" s="28"/>
      <c r="D69" s="116"/>
      <c r="E69" s="25"/>
      <c r="F69" s="52"/>
      <c r="G69" s="29"/>
      <c r="H69" s="53"/>
      <c r="I69" s="58"/>
      <c r="K69" s="25"/>
      <c r="L69" s="25"/>
      <c r="M69" s="26"/>
    </row>
    <row r="70" spans="2:13" s="54" customFormat="1" ht="51">
      <c r="B70" s="23" t="s">
        <v>601</v>
      </c>
      <c r="C70" s="23"/>
      <c r="D70" s="116" t="s">
        <v>602</v>
      </c>
      <c r="E70" s="25" t="s">
        <v>20</v>
      </c>
      <c r="F70" s="52">
        <v>8</v>
      </c>
      <c r="G70" s="29"/>
      <c r="H70" s="53">
        <f>F70*G70</f>
        <v>0</v>
      </c>
      <c r="I70" s="58"/>
      <c r="K70" s="23"/>
      <c r="L70" s="23"/>
      <c r="M70" s="55"/>
    </row>
    <row r="71" spans="2:13" s="54" customFormat="1">
      <c r="B71" s="25"/>
      <c r="C71" s="25"/>
      <c r="D71" s="106"/>
      <c r="E71" s="25"/>
      <c r="F71" s="52"/>
      <c r="G71" s="29"/>
      <c r="H71" s="53"/>
      <c r="I71" s="26"/>
      <c r="M71" s="59"/>
    </row>
    <row r="72" spans="2:13" ht="25.5">
      <c r="B72" s="37"/>
      <c r="C72" s="37"/>
      <c r="D72" s="102" t="s">
        <v>603</v>
      </c>
      <c r="E72" s="37"/>
      <c r="F72" s="37"/>
      <c r="G72" s="37"/>
      <c r="H72" s="37"/>
      <c r="I72" s="37"/>
    </row>
    <row r="73" spans="2:13">
      <c r="B73" s="127"/>
      <c r="C73" s="127"/>
      <c r="D73" s="332"/>
      <c r="E73" s="127"/>
      <c r="F73" s="127"/>
      <c r="G73" s="127"/>
      <c r="H73" s="127"/>
      <c r="I73" s="127"/>
    </row>
    <row r="74" spans="2:13" s="54" customFormat="1" ht="25.5">
      <c r="B74" s="23" t="s">
        <v>604</v>
      </c>
      <c r="C74" s="23"/>
      <c r="D74" s="116" t="s">
        <v>605</v>
      </c>
      <c r="E74" s="25" t="s">
        <v>20</v>
      </c>
      <c r="F74" s="52">
        <v>1.5</v>
      </c>
      <c r="G74" s="29"/>
      <c r="H74" s="53">
        <f>F74*G74</f>
        <v>0</v>
      </c>
      <c r="I74" s="58"/>
      <c r="K74" s="23"/>
      <c r="L74" s="23"/>
      <c r="M74" s="55"/>
    </row>
    <row r="75" spans="2:13">
      <c r="B75" s="23"/>
    </row>
    <row r="76" spans="2:13" s="54" customFormat="1" ht="38.25">
      <c r="B76" s="23" t="s">
        <v>606</v>
      </c>
      <c r="C76" s="23"/>
      <c r="D76" s="116" t="s">
        <v>607</v>
      </c>
      <c r="E76" s="25" t="s">
        <v>20</v>
      </c>
      <c r="F76" s="52">
        <v>12</v>
      </c>
      <c r="G76" s="29"/>
      <c r="H76" s="53">
        <f>F76*G76</f>
        <v>0</v>
      </c>
      <c r="I76" s="58"/>
      <c r="K76" s="23"/>
      <c r="L76" s="23"/>
      <c r="M76" s="55"/>
    </row>
    <row r="77" spans="2:13">
      <c r="B77" s="23"/>
    </row>
    <row r="78" spans="2:13" s="54" customFormat="1" ht="25.5">
      <c r="B78" s="23" t="s">
        <v>608</v>
      </c>
      <c r="C78" s="23"/>
      <c r="D78" s="116" t="s">
        <v>609</v>
      </c>
      <c r="E78" s="25" t="s">
        <v>20</v>
      </c>
      <c r="F78" s="52">
        <v>25</v>
      </c>
      <c r="G78" s="29"/>
      <c r="H78" s="53">
        <f>F78*G78</f>
        <v>0</v>
      </c>
      <c r="I78" s="58"/>
      <c r="K78" s="23"/>
      <c r="L78" s="23"/>
      <c r="M78" s="55"/>
    </row>
    <row r="79" spans="2:13">
      <c r="B79" s="23"/>
    </row>
    <row r="80" spans="2:13" s="54" customFormat="1" ht="38.25">
      <c r="B80" s="23" t="s">
        <v>610</v>
      </c>
      <c r="C80" s="23"/>
      <c r="D80" s="116" t="s">
        <v>611</v>
      </c>
      <c r="E80" s="25" t="s">
        <v>22</v>
      </c>
      <c r="F80" s="52">
        <v>3</v>
      </c>
      <c r="G80" s="29"/>
      <c r="H80" s="53">
        <f>F80*G80</f>
        <v>0</v>
      </c>
      <c r="I80" s="58"/>
      <c r="K80" s="23"/>
      <c r="L80" s="23"/>
      <c r="M80" s="55"/>
    </row>
    <row r="81" spans="2:13">
      <c r="B81" s="23"/>
    </row>
    <row r="82" spans="2:13" s="54" customFormat="1" ht="25.5">
      <c r="B82" s="23" t="s">
        <v>612</v>
      </c>
      <c r="C82" s="23"/>
      <c r="D82" s="116" t="s">
        <v>613</v>
      </c>
      <c r="E82" s="25" t="s">
        <v>19</v>
      </c>
      <c r="F82" s="52">
        <v>46</v>
      </c>
      <c r="G82" s="29"/>
      <c r="H82" s="53">
        <f>F82*G82</f>
        <v>0</v>
      </c>
      <c r="I82" s="58"/>
      <c r="K82" s="23"/>
      <c r="L82" s="23"/>
      <c r="M82" s="55"/>
    </row>
    <row r="83" spans="2:13">
      <c r="B83" s="23"/>
    </row>
    <row r="84" spans="2:13" s="54" customFormat="1" ht="38.25">
      <c r="B84" s="23" t="s">
        <v>614</v>
      </c>
      <c r="C84" s="23"/>
      <c r="D84" s="116" t="s">
        <v>615</v>
      </c>
      <c r="E84" s="25"/>
      <c r="F84" s="52"/>
      <c r="G84" s="29"/>
      <c r="H84" s="53"/>
      <c r="I84" s="58"/>
      <c r="K84" s="23"/>
      <c r="L84" s="23"/>
      <c r="M84" s="55"/>
    </row>
    <row r="85" spans="2:13">
      <c r="D85" s="333" t="s">
        <v>616</v>
      </c>
      <c r="E85" s="25" t="s">
        <v>19</v>
      </c>
      <c r="F85" s="52">
        <v>20</v>
      </c>
      <c r="G85" s="29"/>
      <c r="H85" s="53">
        <f>F85*G85</f>
        <v>0</v>
      </c>
    </row>
    <row r="86" spans="2:13" s="54" customFormat="1">
      <c r="B86" s="23"/>
      <c r="C86" s="23"/>
      <c r="D86" s="333" t="s">
        <v>617</v>
      </c>
      <c r="E86" s="25" t="s">
        <v>20</v>
      </c>
      <c r="F86" s="52">
        <v>1.5</v>
      </c>
      <c r="G86" s="29"/>
      <c r="H86" s="53">
        <f>F86*G86</f>
        <v>0</v>
      </c>
      <c r="I86" s="58"/>
      <c r="K86" s="23"/>
      <c r="L86" s="23"/>
      <c r="M86" s="55"/>
    </row>
    <row r="87" spans="2:13" ht="25.5">
      <c r="D87" s="333" t="s">
        <v>618</v>
      </c>
      <c r="E87" s="25" t="s">
        <v>86</v>
      </c>
      <c r="F87" s="52">
        <v>36</v>
      </c>
      <c r="G87" s="29"/>
      <c r="H87" s="53">
        <f>F87*G87</f>
        <v>0</v>
      </c>
    </row>
    <row r="88" spans="2:13">
      <c r="D88" s="333" t="s">
        <v>619</v>
      </c>
      <c r="E88" s="25" t="s">
        <v>86</v>
      </c>
      <c r="F88" s="52">
        <v>155</v>
      </c>
      <c r="G88" s="29"/>
      <c r="H88" s="53">
        <f>F88*G88</f>
        <v>0</v>
      </c>
    </row>
    <row r="89" spans="2:13" s="54" customFormat="1">
      <c r="B89" s="23"/>
      <c r="C89" s="23"/>
      <c r="D89" s="116"/>
      <c r="E89" s="25"/>
      <c r="F89" s="52"/>
      <c r="G89" s="29"/>
      <c r="H89" s="53"/>
      <c r="I89" s="58"/>
      <c r="K89" s="23"/>
      <c r="L89" s="23"/>
      <c r="M89" s="55"/>
    </row>
    <row r="90" spans="2:13" s="54" customFormat="1" ht="38.25">
      <c r="B90" s="23" t="s">
        <v>620</v>
      </c>
      <c r="C90" s="23"/>
      <c r="D90" s="116" t="s">
        <v>621</v>
      </c>
      <c r="E90" s="25" t="s">
        <v>104</v>
      </c>
      <c r="F90" s="52">
        <v>10</v>
      </c>
      <c r="G90" s="29"/>
      <c r="H90" s="53">
        <f>F90*G90</f>
        <v>0</v>
      </c>
      <c r="I90" s="58"/>
      <c r="K90" s="23"/>
      <c r="L90" s="23"/>
      <c r="M90" s="55"/>
    </row>
    <row r="92" spans="2:13">
      <c r="B92" s="37"/>
      <c r="C92" s="37"/>
      <c r="D92" s="102" t="s">
        <v>622</v>
      </c>
      <c r="E92" s="37"/>
      <c r="F92" s="37"/>
      <c r="G92" s="37"/>
      <c r="H92" s="37"/>
      <c r="I92" s="37"/>
    </row>
    <row r="93" spans="2:13">
      <c r="B93" s="127"/>
      <c r="C93" s="127"/>
      <c r="D93" s="332"/>
      <c r="E93" s="127"/>
      <c r="F93" s="127"/>
      <c r="G93" s="127"/>
      <c r="H93" s="127"/>
      <c r="I93" s="127"/>
    </row>
    <row r="94" spans="2:13" s="54" customFormat="1" ht="25.5">
      <c r="B94" s="23" t="s">
        <v>623</v>
      </c>
      <c r="C94" s="23"/>
      <c r="D94" s="116" t="s">
        <v>624</v>
      </c>
      <c r="E94" s="25" t="s">
        <v>20</v>
      </c>
      <c r="F94" s="52">
        <v>2.5</v>
      </c>
      <c r="G94" s="29"/>
      <c r="H94" s="53">
        <f>F94*G94</f>
        <v>0</v>
      </c>
      <c r="I94" s="58"/>
      <c r="K94" s="23"/>
      <c r="L94" s="23"/>
      <c r="M94" s="55"/>
    </row>
    <row r="96" spans="2:13" s="54" customFormat="1" ht="38.25">
      <c r="B96" s="23" t="s">
        <v>625</v>
      </c>
      <c r="C96" s="23"/>
      <c r="D96" s="116" t="s">
        <v>764</v>
      </c>
      <c r="E96" s="25"/>
      <c r="F96" s="52"/>
      <c r="G96" s="29"/>
      <c r="H96" s="53"/>
      <c r="I96" s="58"/>
      <c r="K96" s="23"/>
      <c r="L96" s="23"/>
      <c r="M96" s="55"/>
    </row>
    <row r="97" spans="2:13">
      <c r="D97" s="333" t="s">
        <v>616</v>
      </c>
      <c r="E97" s="25" t="s">
        <v>19</v>
      </c>
      <c r="F97" s="52">
        <v>26</v>
      </c>
      <c r="G97" s="29"/>
      <c r="H97" s="53">
        <f>F97*G97</f>
        <v>0</v>
      </c>
    </row>
    <row r="98" spans="2:13" s="54" customFormat="1">
      <c r="B98" s="23"/>
      <c r="C98" s="23"/>
      <c r="D98" s="333" t="s">
        <v>617</v>
      </c>
      <c r="E98" s="25" t="s">
        <v>20</v>
      </c>
      <c r="F98" s="52">
        <v>7</v>
      </c>
      <c r="G98" s="29"/>
      <c r="H98" s="53">
        <f>F98*G98</f>
        <v>0</v>
      </c>
      <c r="I98" s="58"/>
      <c r="K98" s="23"/>
      <c r="L98" s="23"/>
      <c r="M98" s="55"/>
    </row>
    <row r="99" spans="2:13" ht="25.5">
      <c r="D99" s="334" t="s">
        <v>626</v>
      </c>
      <c r="E99" s="25" t="s">
        <v>86</v>
      </c>
      <c r="F99" s="52">
        <v>145</v>
      </c>
      <c r="G99" s="29"/>
      <c r="H99" s="53">
        <f>F99*G99</f>
        <v>0</v>
      </c>
    </row>
    <row r="100" spans="2:13">
      <c r="D100" s="334" t="s">
        <v>627</v>
      </c>
      <c r="E100" s="25" t="s">
        <v>86</v>
      </c>
      <c r="F100" s="52">
        <v>155</v>
      </c>
      <c r="G100" s="29"/>
      <c r="H100" s="53">
        <f>F100*G100</f>
        <v>0</v>
      </c>
    </row>
    <row r="101" spans="2:13" s="54" customFormat="1">
      <c r="B101" s="23"/>
      <c r="C101" s="23"/>
      <c r="D101" s="116"/>
      <c r="E101" s="25"/>
      <c r="F101" s="52"/>
      <c r="G101" s="29"/>
      <c r="H101" s="53"/>
      <c r="I101" s="58"/>
      <c r="K101" s="23"/>
      <c r="L101" s="23"/>
      <c r="M101" s="55"/>
    </row>
    <row r="102" spans="2:13" s="54" customFormat="1" ht="51">
      <c r="B102" s="23" t="s">
        <v>628</v>
      </c>
      <c r="C102" s="23"/>
      <c r="D102" s="116" t="s">
        <v>629</v>
      </c>
      <c r="E102" s="25"/>
      <c r="F102" s="52"/>
      <c r="G102" s="29"/>
      <c r="H102" s="53"/>
      <c r="I102" s="58"/>
      <c r="K102" s="23"/>
      <c r="L102" s="23"/>
      <c r="M102" s="55"/>
    </row>
    <row r="103" spans="2:13">
      <c r="D103" s="333" t="s">
        <v>616</v>
      </c>
      <c r="E103" s="25" t="s">
        <v>19</v>
      </c>
      <c r="F103" s="52">
        <v>42</v>
      </c>
      <c r="G103" s="29"/>
      <c r="H103" s="53">
        <f>F103*G103</f>
        <v>0</v>
      </c>
    </row>
    <row r="104" spans="2:13" s="54" customFormat="1">
      <c r="B104" s="23"/>
      <c r="C104" s="23"/>
      <c r="D104" s="333" t="s">
        <v>617</v>
      </c>
      <c r="E104" s="25" t="s">
        <v>20</v>
      </c>
      <c r="F104" s="52">
        <v>5</v>
      </c>
      <c r="G104" s="29"/>
      <c r="H104" s="53">
        <f>F104*G104</f>
        <v>0</v>
      </c>
      <c r="I104" s="58"/>
      <c r="K104" s="23"/>
      <c r="L104" s="23"/>
      <c r="M104" s="55"/>
    </row>
    <row r="105" spans="2:13" ht="25.5">
      <c r="D105" s="334" t="s">
        <v>618</v>
      </c>
      <c r="E105" s="25" t="s">
        <v>86</v>
      </c>
      <c r="F105" s="52">
        <v>35</v>
      </c>
      <c r="G105" s="29"/>
      <c r="H105" s="53">
        <f>F105*G105</f>
        <v>0</v>
      </c>
    </row>
    <row r="106" spans="2:13">
      <c r="D106" s="334" t="s">
        <v>630</v>
      </c>
      <c r="E106" s="25" t="s">
        <v>86</v>
      </c>
      <c r="F106" s="52">
        <v>250</v>
      </c>
      <c r="G106" s="29"/>
      <c r="H106" s="53">
        <f>F106*G106</f>
        <v>0</v>
      </c>
    </row>
    <row r="107" spans="2:13">
      <c r="D107" s="334" t="s">
        <v>631</v>
      </c>
      <c r="E107" s="25" t="s">
        <v>86</v>
      </c>
      <c r="F107" s="52">
        <v>272</v>
      </c>
      <c r="G107" s="29"/>
      <c r="H107" s="53">
        <f>F107*G107</f>
        <v>0</v>
      </c>
    </row>
    <row r="108" spans="2:13" s="54" customFormat="1">
      <c r="B108" s="23"/>
      <c r="C108" s="23"/>
      <c r="D108" s="116"/>
      <c r="E108" s="25"/>
      <c r="F108" s="52"/>
      <c r="G108" s="29"/>
      <c r="H108" s="53"/>
      <c r="I108" s="58"/>
      <c r="K108" s="23"/>
      <c r="L108" s="23"/>
      <c r="M108" s="55"/>
    </row>
    <row r="109" spans="2:13" s="54" customFormat="1" ht="25.5">
      <c r="B109" s="23" t="s">
        <v>632</v>
      </c>
      <c r="C109" s="23"/>
      <c r="D109" s="116" t="s">
        <v>633</v>
      </c>
      <c r="E109" s="25" t="s">
        <v>104</v>
      </c>
      <c r="F109" s="52">
        <v>13</v>
      </c>
      <c r="G109" s="29"/>
      <c r="H109" s="53">
        <f>F109*G109</f>
        <v>0</v>
      </c>
      <c r="I109" s="58"/>
      <c r="K109" s="23"/>
      <c r="L109" s="23"/>
      <c r="M109" s="55"/>
    </row>
    <row r="111" spans="2:13" s="54" customFormat="1">
      <c r="B111" s="337"/>
      <c r="C111" s="337"/>
      <c r="D111" s="338" t="s">
        <v>89</v>
      </c>
      <c r="E111" s="363" t="s">
        <v>90</v>
      </c>
      <c r="F111" s="364"/>
      <c r="G111" s="364"/>
      <c r="H111" s="339">
        <f>SUM(H113:H127)</f>
        <v>0</v>
      </c>
      <c r="I111" s="340"/>
      <c r="K111" s="25"/>
      <c r="L111" s="25"/>
      <c r="M111" s="26"/>
    </row>
    <row r="112" spans="2:13" s="54" customFormat="1">
      <c r="B112" s="38"/>
      <c r="C112" s="38"/>
      <c r="D112" s="107"/>
      <c r="E112" s="39"/>
      <c r="F112" s="117"/>
      <c r="G112" s="117"/>
      <c r="H112" s="39"/>
      <c r="I112" s="38"/>
      <c r="K112" s="25"/>
      <c r="L112" s="25"/>
      <c r="M112" s="26"/>
    </row>
    <row r="113" spans="2:13" s="54" customFormat="1" ht="25.5">
      <c r="B113" s="54" t="s">
        <v>55</v>
      </c>
      <c r="C113" s="78"/>
      <c r="D113" s="116" t="s">
        <v>634</v>
      </c>
      <c r="E113" s="25" t="s">
        <v>19</v>
      </c>
      <c r="F113" s="52">
        <v>36.770000000000003</v>
      </c>
      <c r="G113" s="29"/>
      <c r="H113" s="53">
        <f>F113*G113</f>
        <v>0</v>
      </c>
      <c r="I113" s="38"/>
      <c r="K113" s="25"/>
      <c r="L113" s="25"/>
      <c r="M113" s="26"/>
    </row>
    <row r="114" spans="2:13" s="54" customFormat="1">
      <c r="C114" s="78"/>
      <c r="D114" s="116"/>
      <c r="E114" s="70"/>
      <c r="F114" s="56"/>
      <c r="G114" s="95"/>
      <c r="H114" s="53"/>
      <c r="I114" s="38"/>
      <c r="K114" s="25"/>
      <c r="L114" s="25"/>
      <c r="M114" s="26"/>
    </row>
    <row r="115" spans="2:13" s="54" customFormat="1">
      <c r="B115" s="54" t="s">
        <v>47</v>
      </c>
      <c r="C115" s="78"/>
      <c r="D115" s="116" t="s">
        <v>635</v>
      </c>
      <c r="E115" s="25" t="s">
        <v>19</v>
      </c>
      <c r="F115" s="52">
        <v>4.45</v>
      </c>
      <c r="G115" s="29"/>
      <c r="H115" s="53">
        <f>F115*G115</f>
        <v>0</v>
      </c>
      <c r="I115" s="38"/>
      <c r="K115" s="25"/>
      <c r="L115" s="25"/>
      <c r="M115" s="26"/>
    </row>
    <row r="116" spans="2:13" s="54" customFormat="1">
      <c r="C116" s="78"/>
      <c r="D116" s="116"/>
      <c r="E116" s="70"/>
      <c r="F116" s="56"/>
      <c r="G116" s="95"/>
      <c r="H116" s="53"/>
      <c r="I116" s="38"/>
      <c r="K116" s="25"/>
      <c r="L116" s="25"/>
      <c r="M116" s="26"/>
    </row>
    <row r="117" spans="2:13" s="54" customFormat="1">
      <c r="B117" s="54" t="s">
        <v>255</v>
      </c>
      <c r="C117" s="78"/>
      <c r="D117" s="116" t="s">
        <v>636</v>
      </c>
      <c r="E117" s="25" t="s">
        <v>19</v>
      </c>
      <c r="F117" s="52">
        <v>5.86</v>
      </c>
      <c r="G117" s="29"/>
      <c r="H117" s="53">
        <f>F117*G117</f>
        <v>0</v>
      </c>
      <c r="I117" s="38"/>
      <c r="K117" s="25"/>
      <c r="L117" s="25"/>
      <c r="M117" s="26"/>
    </row>
    <row r="118" spans="2:13" s="54" customFormat="1">
      <c r="C118" s="78"/>
      <c r="D118" s="116"/>
      <c r="E118" s="70"/>
      <c r="F118" s="56"/>
      <c r="G118" s="95"/>
      <c r="H118" s="53"/>
      <c r="I118" s="38"/>
      <c r="K118" s="25"/>
      <c r="L118" s="25"/>
      <c r="M118" s="26"/>
    </row>
    <row r="119" spans="2:13" s="54" customFormat="1" ht="25.5">
      <c r="B119" s="54" t="s">
        <v>257</v>
      </c>
      <c r="C119" s="78"/>
      <c r="D119" s="116" t="s">
        <v>637</v>
      </c>
      <c r="E119" s="25" t="s">
        <v>22</v>
      </c>
      <c r="F119" s="52">
        <v>6</v>
      </c>
      <c r="G119" s="29"/>
      <c r="H119" s="53">
        <f>F119*G119</f>
        <v>0</v>
      </c>
      <c r="I119" s="38"/>
      <c r="K119" s="25"/>
      <c r="L119" s="25"/>
      <c r="M119" s="26"/>
    </row>
    <row r="120" spans="2:13" s="54" customFormat="1">
      <c r="C120" s="78"/>
      <c r="D120" s="116"/>
      <c r="E120" s="70"/>
      <c r="F120" s="56"/>
      <c r="G120" s="95"/>
      <c r="H120" s="53"/>
      <c r="I120" s="38"/>
      <c r="K120" s="25"/>
      <c r="L120" s="25"/>
      <c r="M120" s="26"/>
    </row>
    <row r="121" spans="2:13" s="54" customFormat="1" ht="25.5">
      <c r="B121" s="54" t="s">
        <v>259</v>
      </c>
      <c r="C121" s="78"/>
      <c r="D121" s="116" t="s">
        <v>638</v>
      </c>
      <c r="E121" s="25" t="s">
        <v>19</v>
      </c>
      <c r="F121" s="52">
        <v>24.2</v>
      </c>
      <c r="G121" s="29"/>
      <c r="H121" s="53">
        <f>F121*G121</f>
        <v>0</v>
      </c>
      <c r="I121" s="38"/>
      <c r="K121" s="25"/>
      <c r="L121" s="25"/>
      <c r="M121" s="26"/>
    </row>
    <row r="122" spans="2:13" s="54" customFormat="1">
      <c r="C122" s="78"/>
      <c r="D122" s="116"/>
      <c r="E122" s="70"/>
      <c r="F122" s="56"/>
      <c r="G122" s="95"/>
      <c r="H122" s="53"/>
      <c r="I122" s="38"/>
      <c r="K122" s="25"/>
      <c r="L122" s="25"/>
      <c r="M122" s="26"/>
    </row>
    <row r="123" spans="2:13" s="54" customFormat="1" ht="41.25" customHeight="1">
      <c r="B123" s="54" t="s">
        <v>261</v>
      </c>
      <c r="C123" s="78"/>
      <c r="D123" s="116" t="s">
        <v>639</v>
      </c>
      <c r="E123" s="25" t="s">
        <v>19</v>
      </c>
      <c r="F123" s="52">
        <v>24.2</v>
      </c>
      <c r="G123" s="29"/>
      <c r="H123" s="53">
        <f>F123*G123</f>
        <v>0</v>
      </c>
      <c r="I123" s="38"/>
      <c r="K123" s="25"/>
      <c r="L123" s="25"/>
      <c r="M123" s="26"/>
    </row>
    <row r="124" spans="2:13" s="54" customFormat="1">
      <c r="C124" s="78"/>
      <c r="D124" s="116"/>
      <c r="E124" s="70"/>
      <c r="F124" s="56"/>
      <c r="G124" s="95"/>
      <c r="H124" s="53"/>
      <c r="I124" s="38"/>
      <c r="K124" s="25"/>
      <c r="L124" s="25"/>
      <c r="M124" s="26"/>
    </row>
    <row r="125" spans="2:13" s="54" customFormat="1" ht="25.5">
      <c r="B125" s="54" t="s">
        <v>263</v>
      </c>
      <c r="C125" s="78"/>
      <c r="D125" s="116" t="s">
        <v>640</v>
      </c>
      <c r="E125" s="25" t="s">
        <v>19</v>
      </c>
      <c r="F125" s="52">
        <v>24.2</v>
      </c>
      <c r="G125" s="29"/>
      <c r="H125" s="53">
        <f>F125*G125</f>
        <v>0</v>
      </c>
      <c r="I125" s="38"/>
      <c r="K125" s="25"/>
      <c r="L125" s="25"/>
      <c r="M125" s="26"/>
    </row>
    <row r="126" spans="2:13" s="54" customFormat="1">
      <c r="C126" s="78"/>
      <c r="D126" s="116"/>
      <c r="E126" s="70"/>
      <c r="F126" s="56"/>
      <c r="G126" s="95"/>
      <c r="H126" s="53"/>
      <c r="I126" s="38"/>
      <c r="K126" s="25"/>
      <c r="L126" s="25"/>
      <c r="M126" s="26"/>
    </row>
    <row r="127" spans="2:13" s="54" customFormat="1" ht="25.5">
      <c r="B127" s="54" t="s">
        <v>265</v>
      </c>
      <c r="C127" s="78"/>
      <c r="D127" s="116" t="s">
        <v>641</v>
      </c>
      <c r="E127" s="25" t="s">
        <v>19</v>
      </c>
      <c r="F127" s="52">
        <v>12.24</v>
      </c>
      <c r="G127" s="29"/>
      <c r="H127" s="53">
        <f>F127*G127</f>
        <v>0</v>
      </c>
      <c r="I127" s="38"/>
      <c r="K127" s="25"/>
      <c r="L127" s="25"/>
      <c r="M127" s="26"/>
    </row>
    <row r="128" spans="2:13" s="54" customFormat="1">
      <c r="C128" s="78"/>
      <c r="D128" s="96"/>
      <c r="E128" s="70"/>
      <c r="F128" s="56"/>
      <c r="G128" s="95"/>
      <c r="H128" s="53"/>
      <c r="I128" s="38"/>
      <c r="K128" s="25"/>
      <c r="L128" s="25"/>
      <c r="M128" s="26"/>
    </row>
    <row r="129" spans="2:13" s="54" customFormat="1">
      <c r="B129" s="341"/>
      <c r="C129" s="337"/>
      <c r="D129" s="338" t="s">
        <v>91</v>
      </c>
      <c r="E129" s="363" t="s">
        <v>92</v>
      </c>
      <c r="F129" s="364"/>
      <c r="G129" s="364"/>
      <c r="H129" s="339">
        <f>SUM(H131:H169)</f>
        <v>0</v>
      </c>
      <c r="I129" s="340"/>
      <c r="K129" s="25"/>
      <c r="L129" s="25"/>
      <c r="M129" s="26"/>
    </row>
    <row r="130" spans="2:13" s="54" customFormat="1">
      <c r="B130" s="38"/>
      <c r="C130" s="38"/>
      <c r="D130" s="107"/>
      <c r="E130" s="39"/>
      <c r="F130" s="117"/>
      <c r="G130" s="117"/>
      <c r="H130" s="39"/>
      <c r="I130" s="38"/>
      <c r="K130" s="25"/>
      <c r="L130" s="25"/>
      <c r="M130" s="26"/>
    </row>
    <row r="131" spans="2:13" s="54" customFormat="1" ht="51">
      <c r="B131" s="54" t="s">
        <v>48</v>
      </c>
      <c r="C131" s="78"/>
      <c r="D131" s="116" t="s">
        <v>642</v>
      </c>
      <c r="E131" s="70"/>
      <c r="F131" s="56"/>
      <c r="G131" s="95"/>
      <c r="H131" s="53"/>
      <c r="I131" s="38"/>
      <c r="K131" s="25"/>
      <c r="L131" s="25"/>
      <c r="M131" s="26"/>
    </row>
    <row r="132" spans="2:13" s="54" customFormat="1">
      <c r="B132" s="23"/>
      <c r="C132" s="23"/>
      <c r="D132" s="116" t="s">
        <v>643</v>
      </c>
      <c r="E132" s="25" t="s">
        <v>19</v>
      </c>
      <c r="F132" s="52">
        <v>41.22</v>
      </c>
      <c r="G132" s="29"/>
      <c r="H132" s="53">
        <f>F132*G132</f>
        <v>0</v>
      </c>
      <c r="I132" s="58"/>
      <c r="K132" s="23"/>
      <c r="L132" s="23"/>
      <c r="M132" s="55"/>
    </row>
    <row r="133" spans="2:13" s="54" customFormat="1">
      <c r="B133" s="28"/>
      <c r="C133" s="28"/>
      <c r="D133" s="116" t="s">
        <v>644</v>
      </c>
      <c r="E133" s="25" t="s">
        <v>19</v>
      </c>
      <c r="F133" s="52">
        <v>10.72</v>
      </c>
      <c r="G133" s="29"/>
      <c r="H133" s="53">
        <f>F133*G133</f>
        <v>0</v>
      </c>
      <c r="I133" s="58"/>
      <c r="K133" s="25"/>
      <c r="L133" s="25"/>
      <c r="M133" s="26"/>
    </row>
    <row r="134" spans="2:13" s="54" customFormat="1">
      <c r="C134" s="78"/>
      <c r="D134" s="96"/>
      <c r="E134" s="70"/>
      <c r="F134" s="56"/>
      <c r="G134" s="95"/>
      <c r="H134" s="53"/>
      <c r="I134" s="38"/>
      <c r="K134" s="25"/>
      <c r="L134" s="25"/>
      <c r="M134" s="26"/>
    </row>
    <row r="135" spans="2:13" s="54" customFormat="1" ht="38.25">
      <c r="B135" s="54" t="s">
        <v>93</v>
      </c>
      <c r="C135" s="78"/>
      <c r="D135" s="116" t="s">
        <v>645</v>
      </c>
      <c r="E135" s="25" t="s">
        <v>19</v>
      </c>
      <c r="F135" s="52">
        <v>6.25</v>
      </c>
      <c r="G135" s="29"/>
      <c r="H135" s="53">
        <f>F135*G135</f>
        <v>0</v>
      </c>
      <c r="I135" s="38"/>
      <c r="K135" s="25"/>
      <c r="L135" s="25"/>
      <c r="M135" s="26"/>
    </row>
    <row r="136" spans="2:13" s="54" customFormat="1">
      <c r="C136" s="78"/>
      <c r="D136" s="96"/>
      <c r="E136" s="70"/>
      <c r="F136" s="56"/>
      <c r="G136" s="95"/>
      <c r="H136" s="53"/>
      <c r="I136" s="38"/>
      <c r="K136" s="25"/>
      <c r="L136" s="25"/>
      <c r="M136" s="26"/>
    </row>
    <row r="137" spans="2:13" s="54" customFormat="1" ht="38.25">
      <c r="B137" s="54" t="s">
        <v>94</v>
      </c>
      <c r="C137" s="78"/>
      <c r="D137" s="116" t="s">
        <v>646</v>
      </c>
      <c r="E137" s="25" t="s">
        <v>19</v>
      </c>
      <c r="F137" s="52">
        <v>12.2</v>
      </c>
      <c r="G137" s="29"/>
      <c r="H137" s="53">
        <f>F137*G137</f>
        <v>0</v>
      </c>
      <c r="I137" s="38"/>
      <c r="K137" s="25"/>
      <c r="L137" s="25"/>
      <c r="M137" s="26"/>
    </row>
    <row r="138" spans="2:13" s="54" customFormat="1">
      <c r="C138" s="78"/>
      <c r="D138" s="96"/>
      <c r="E138" s="70"/>
      <c r="F138" s="56"/>
      <c r="G138" s="95"/>
      <c r="H138" s="53"/>
      <c r="I138" s="38"/>
      <c r="K138" s="25"/>
      <c r="L138" s="25"/>
      <c r="M138" s="26"/>
    </row>
    <row r="139" spans="2:13" s="54" customFormat="1" ht="51">
      <c r="B139" s="54" t="s">
        <v>95</v>
      </c>
      <c r="C139" s="78"/>
      <c r="D139" s="116" t="s">
        <v>647</v>
      </c>
      <c r="E139" s="25"/>
      <c r="F139" s="52"/>
      <c r="G139" s="29"/>
      <c r="H139" s="53"/>
      <c r="I139" s="38"/>
      <c r="K139" s="25"/>
      <c r="L139" s="25"/>
      <c r="M139" s="26"/>
    </row>
    <row r="140" spans="2:13" s="54" customFormat="1">
      <c r="B140" s="23"/>
      <c r="C140" s="23"/>
      <c r="D140" s="116" t="s">
        <v>648</v>
      </c>
      <c r="E140" s="25" t="s">
        <v>19</v>
      </c>
      <c r="F140" s="52">
        <v>12.2</v>
      </c>
      <c r="G140" s="29"/>
      <c r="H140" s="53">
        <f>F140*G140</f>
        <v>0</v>
      </c>
      <c r="I140" s="58"/>
      <c r="K140" s="23"/>
      <c r="L140" s="23"/>
      <c r="M140" s="55"/>
    </row>
    <row r="141" spans="2:13" s="54" customFormat="1">
      <c r="C141" s="78"/>
      <c r="D141" s="96"/>
      <c r="E141" s="70"/>
      <c r="F141" s="56"/>
      <c r="G141" s="95"/>
      <c r="H141" s="53"/>
      <c r="I141" s="38"/>
      <c r="K141" s="25"/>
      <c r="L141" s="25"/>
      <c r="M141" s="26"/>
    </row>
    <row r="142" spans="2:13" s="54" customFormat="1" ht="63.75">
      <c r="B142" s="54" t="s">
        <v>96</v>
      </c>
      <c r="C142" s="78"/>
      <c r="D142" s="116" t="s">
        <v>649</v>
      </c>
      <c r="E142" s="25"/>
      <c r="F142" s="52"/>
      <c r="G142" s="29"/>
      <c r="H142" s="53"/>
      <c r="I142" s="38"/>
      <c r="K142" s="25"/>
      <c r="L142" s="25"/>
      <c r="M142" s="26"/>
    </row>
    <row r="143" spans="2:13" s="54" customFormat="1">
      <c r="B143" s="23"/>
      <c r="C143" s="23"/>
      <c r="D143" s="116" t="s">
        <v>648</v>
      </c>
      <c r="E143" s="25" t="s">
        <v>19</v>
      </c>
      <c r="F143" s="52">
        <v>1.41</v>
      </c>
      <c r="G143" s="29"/>
      <c r="H143" s="53">
        <f>F143*G143</f>
        <v>0</v>
      </c>
      <c r="I143" s="58"/>
      <c r="K143" s="23"/>
      <c r="L143" s="23"/>
      <c r="M143" s="55"/>
    </row>
    <row r="144" spans="2:13" s="54" customFormat="1">
      <c r="C144" s="78"/>
      <c r="D144" s="96"/>
      <c r="E144" s="70"/>
      <c r="F144" s="56"/>
      <c r="G144" s="95"/>
      <c r="H144" s="53"/>
      <c r="I144" s="38"/>
      <c r="K144" s="25"/>
      <c r="L144" s="25"/>
      <c r="M144" s="26"/>
    </row>
    <row r="145" spans="2:13" s="54" customFormat="1" ht="25.5">
      <c r="B145" s="54" t="s">
        <v>650</v>
      </c>
      <c r="C145" s="78"/>
      <c r="D145" s="116" t="s">
        <v>651</v>
      </c>
      <c r="E145" s="25" t="s">
        <v>19</v>
      </c>
      <c r="F145" s="52">
        <v>5.4</v>
      </c>
      <c r="G145" s="29"/>
      <c r="H145" s="53">
        <f>F145*G145</f>
        <v>0</v>
      </c>
      <c r="I145" s="38"/>
      <c r="K145" s="25"/>
      <c r="L145" s="25"/>
      <c r="M145" s="26"/>
    </row>
    <row r="146" spans="2:13" s="54" customFormat="1">
      <c r="C146" s="78"/>
      <c r="D146" s="96"/>
      <c r="E146" s="70"/>
      <c r="F146" s="56"/>
      <c r="G146" s="95"/>
      <c r="H146" s="53"/>
      <c r="I146" s="38"/>
      <c r="K146" s="25"/>
      <c r="L146" s="25"/>
      <c r="M146" s="26"/>
    </row>
    <row r="147" spans="2:13" s="54" customFormat="1" ht="38.25">
      <c r="B147" s="54" t="s">
        <v>652</v>
      </c>
      <c r="C147" s="78"/>
      <c r="D147" s="116" t="s">
        <v>653</v>
      </c>
      <c r="E147" s="25" t="s">
        <v>19</v>
      </c>
      <c r="F147" s="52">
        <v>23.37</v>
      </c>
      <c r="G147" s="29"/>
      <c r="H147" s="53">
        <f>F147*G147</f>
        <v>0</v>
      </c>
      <c r="I147" s="38"/>
      <c r="K147" s="25"/>
      <c r="L147" s="25"/>
      <c r="M147" s="26"/>
    </row>
    <row r="148" spans="2:13" s="54" customFormat="1">
      <c r="C148" s="78"/>
      <c r="D148" s="96"/>
      <c r="E148" s="70"/>
      <c r="F148" s="56"/>
      <c r="G148" s="95"/>
      <c r="H148" s="53"/>
      <c r="I148" s="38"/>
      <c r="K148" s="25"/>
      <c r="L148" s="25"/>
      <c r="M148" s="26"/>
    </row>
    <row r="149" spans="2:13" s="54" customFormat="1" ht="51">
      <c r="B149" s="54" t="s">
        <v>654</v>
      </c>
      <c r="C149" s="78"/>
      <c r="D149" s="116" t="s">
        <v>655</v>
      </c>
      <c r="E149" s="25" t="s">
        <v>19</v>
      </c>
      <c r="F149" s="52">
        <v>18.739999999999998</v>
      </c>
      <c r="G149" s="29"/>
      <c r="H149" s="53">
        <f>F149*G149</f>
        <v>0</v>
      </c>
      <c r="I149" s="38"/>
      <c r="K149" s="25"/>
      <c r="L149" s="25"/>
      <c r="M149" s="26"/>
    </row>
    <row r="150" spans="2:13" s="54" customFormat="1">
      <c r="C150" s="78"/>
      <c r="D150" s="96"/>
      <c r="E150" s="70"/>
      <c r="F150" s="56"/>
      <c r="G150" s="95"/>
      <c r="H150" s="53"/>
      <c r="I150" s="38"/>
      <c r="K150" s="25"/>
      <c r="L150" s="25"/>
      <c r="M150" s="26"/>
    </row>
    <row r="151" spans="2:13" s="54" customFormat="1" ht="25.5">
      <c r="B151" s="54" t="s">
        <v>656</v>
      </c>
      <c r="C151" s="78"/>
      <c r="D151" s="116" t="s">
        <v>657</v>
      </c>
      <c r="E151" s="25" t="s">
        <v>19</v>
      </c>
      <c r="F151" s="52">
        <v>2</v>
      </c>
      <c r="G151" s="29"/>
      <c r="H151" s="53">
        <f>F151*G151</f>
        <v>0</v>
      </c>
      <c r="I151" s="38"/>
      <c r="K151" s="25"/>
      <c r="L151" s="25"/>
      <c r="M151" s="26"/>
    </row>
    <row r="152" spans="2:13" s="54" customFormat="1">
      <c r="C152" s="78"/>
      <c r="D152" s="96"/>
      <c r="E152" s="70"/>
      <c r="F152" s="56"/>
      <c r="G152" s="95"/>
      <c r="H152" s="53"/>
      <c r="I152" s="38"/>
      <c r="K152" s="25"/>
      <c r="L152" s="25"/>
      <c r="M152" s="26"/>
    </row>
    <row r="153" spans="2:13" s="54" customFormat="1" ht="38.25">
      <c r="B153" s="54" t="s">
        <v>658</v>
      </c>
      <c r="C153" s="78"/>
      <c r="D153" s="116" t="s">
        <v>659</v>
      </c>
      <c r="E153" s="25" t="s">
        <v>19</v>
      </c>
      <c r="F153" s="52">
        <v>6</v>
      </c>
      <c r="G153" s="29"/>
      <c r="H153" s="53">
        <f>F153*G153</f>
        <v>0</v>
      </c>
      <c r="I153" s="38"/>
      <c r="K153" s="25"/>
      <c r="L153" s="25"/>
      <c r="M153" s="26"/>
    </row>
    <row r="154" spans="2:13" s="54" customFormat="1">
      <c r="C154" s="78"/>
      <c r="D154" s="96"/>
      <c r="E154" s="70"/>
      <c r="F154" s="56"/>
      <c r="G154" s="95"/>
      <c r="H154" s="53"/>
      <c r="I154" s="38"/>
      <c r="K154" s="25"/>
      <c r="L154" s="25"/>
      <c r="M154" s="26"/>
    </row>
    <row r="155" spans="2:13" s="54" customFormat="1" ht="38.25">
      <c r="B155" s="54" t="s">
        <v>660</v>
      </c>
      <c r="C155" s="78"/>
      <c r="D155" s="116" t="s">
        <v>661</v>
      </c>
      <c r="E155" s="25" t="s">
        <v>19</v>
      </c>
      <c r="F155" s="52">
        <v>5</v>
      </c>
      <c r="G155" s="29"/>
      <c r="H155" s="53">
        <f>F155*G155</f>
        <v>0</v>
      </c>
      <c r="I155" s="38"/>
      <c r="K155" s="25"/>
      <c r="L155" s="25"/>
      <c r="M155" s="26"/>
    </row>
    <row r="156" spans="2:13" s="54" customFormat="1">
      <c r="C156" s="78"/>
      <c r="D156" s="96"/>
      <c r="E156" s="70"/>
      <c r="F156" s="56"/>
      <c r="G156" s="95"/>
      <c r="H156" s="53"/>
      <c r="I156" s="38"/>
      <c r="K156" s="25"/>
      <c r="L156" s="25"/>
      <c r="M156" s="26"/>
    </row>
    <row r="157" spans="2:13" s="54" customFormat="1" ht="38.25">
      <c r="B157" s="54" t="s">
        <v>662</v>
      </c>
      <c r="C157" s="78"/>
      <c r="D157" s="116" t="s">
        <v>663</v>
      </c>
      <c r="E157" s="25" t="s">
        <v>19</v>
      </c>
      <c r="F157" s="52">
        <v>41.22</v>
      </c>
      <c r="G157" s="29"/>
      <c r="H157" s="53">
        <f>F157*G157</f>
        <v>0</v>
      </c>
      <c r="I157" s="38"/>
      <c r="K157" s="25"/>
      <c r="L157" s="25"/>
      <c r="M157" s="26"/>
    </row>
    <row r="158" spans="2:13" s="54" customFormat="1">
      <c r="C158" s="78"/>
      <c r="D158" s="96"/>
      <c r="E158" s="70"/>
      <c r="F158" s="56"/>
      <c r="G158" s="95"/>
      <c r="H158" s="53"/>
      <c r="I158" s="38"/>
      <c r="K158" s="25"/>
      <c r="L158" s="25"/>
      <c r="M158" s="26"/>
    </row>
    <row r="159" spans="2:13" s="54" customFormat="1">
      <c r="B159" s="54" t="s">
        <v>664</v>
      </c>
      <c r="C159" s="78"/>
      <c r="D159" s="116" t="s">
        <v>98</v>
      </c>
      <c r="E159" s="25" t="s">
        <v>22</v>
      </c>
      <c r="F159" s="52">
        <v>1</v>
      </c>
      <c r="G159" s="29"/>
      <c r="H159" s="53">
        <f>F159*G159</f>
        <v>0</v>
      </c>
      <c r="I159" s="38"/>
      <c r="K159" s="25"/>
      <c r="L159" s="25"/>
      <c r="M159" s="26"/>
    </row>
    <row r="160" spans="2:13" s="54" customFormat="1">
      <c r="C160" s="78"/>
      <c r="D160" s="96"/>
      <c r="E160" s="70"/>
      <c r="F160" s="56"/>
      <c r="G160" s="95"/>
      <c r="H160" s="53"/>
      <c r="I160" s="38"/>
      <c r="K160" s="25"/>
      <c r="L160" s="25"/>
      <c r="M160" s="26"/>
    </row>
    <row r="161" spans="2:13" s="54" customFormat="1">
      <c r="B161" s="54" t="s">
        <v>665</v>
      </c>
      <c r="C161" s="78"/>
      <c r="D161" s="116" t="s">
        <v>99</v>
      </c>
      <c r="E161" s="25" t="s">
        <v>22</v>
      </c>
      <c r="F161" s="52">
        <v>1</v>
      </c>
      <c r="G161" s="29"/>
      <c r="H161" s="53">
        <f>F161*G161</f>
        <v>0</v>
      </c>
      <c r="I161" s="38"/>
      <c r="K161" s="25"/>
      <c r="L161" s="25"/>
      <c r="M161" s="26"/>
    </row>
    <row r="162" spans="2:13" s="54" customFormat="1">
      <c r="C162" s="78"/>
      <c r="D162" s="116"/>
      <c r="E162" s="70"/>
      <c r="F162" s="56"/>
      <c r="G162" s="95"/>
      <c r="H162" s="53"/>
      <c r="I162" s="38"/>
      <c r="K162" s="25"/>
      <c r="L162" s="25"/>
      <c r="M162" s="26"/>
    </row>
    <row r="163" spans="2:13" s="54" customFormat="1">
      <c r="B163" s="54" t="s">
        <v>666</v>
      </c>
      <c r="C163" s="78"/>
      <c r="D163" s="116" t="s">
        <v>667</v>
      </c>
      <c r="E163" s="25" t="s">
        <v>22</v>
      </c>
      <c r="F163" s="52">
        <v>2</v>
      </c>
      <c r="G163" s="29"/>
      <c r="H163" s="53">
        <f>F163*G163</f>
        <v>0</v>
      </c>
      <c r="I163" s="38"/>
      <c r="K163" s="25"/>
      <c r="L163" s="25"/>
      <c r="M163" s="26"/>
    </row>
    <row r="164" spans="2:13" s="54" customFormat="1">
      <c r="C164" s="78"/>
      <c r="D164" s="116"/>
      <c r="E164" s="70"/>
      <c r="F164" s="56"/>
      <c r="G164" s="95"/>
      <c r="H164" s="53"/>
      <c r="I164" s="38"/>
      <c r="K164" s="25"/>
      <c r="L164" s="25"/>
      <c r="M164" s="26"/>
    </row>
    <row r="165" spans="2:13" s="54" customFormat="1" ht="25.5">
      <c r="B165" s="54" t="s">
        <v>668</v>
      </c>
      <c r="C165" s="78"/>
      <c r="D165" s="116" t="s">
        <v>669</v>
      </c>
      <c r="E165" s="25" t="s">
        <v>22</v>
      </c>
      <c r="F165" s="52">
        <v>1</v>
      </c>
      <c r="G165" s="29"/>
      <c r="H165" s="53">
        <f>F165*G165</f>
        <v>0</v>
      </c>
      <c r="I165" s="38"/>
      <c r="K165" s="25"/>
      <c r="L165" s="25"/>
      <c r="M165" s="26"/>
    </row>
    <row r="166" spans="2:13" s="54" customFormat="1">
      <c r="C166" s="78"/>
      <c r="D166" s="96"/>
      <c r="E166" s="70"/>
      <c r="F166" s="56"/>
      <c r="G166" s="95"/>
      <c r="H166" s="53"/>
      <c r="I166" s="38"/>
      <c r="K166" s="25"/>
      <c r="L166" s="25"/>
      <c r="M166" s="26"/>
    </row>
    <row r="167" spans="2:13" s="54" customFormat="1" ht="25.5">
      <c r="B167" s="54" t="s">
        <v>670</v>
      </c>
      <c r="C167" s="78"/>
      <c r="D167" s="116" t="s">
        <v>100</v>
      </c>
      <c r="E167" s="25"/>
      <c r="F167" s="52"/>
      <c r="G167" s="29"/>
      <c r="H167" s="53"/>
      <c r="I167" s="38"/>
      <c r="K167" s="25"/>
      <c r="L167" s="25"/>
      <c r="M167" s="26"/>
    </row>
    <row r="168" spans="2:13" s="54" customFormat="1">
      <c r="B168" s="23"/>
      <c r="C168" s="23"/>
      <c r="D168" s="116" t="s">
        <v>97</v>
      </c>
      <c r="E168" s="25" t="s">
        <v>36</v>
      </c>
      <c r="F168" s="52">
        <v>20</v>
      </c>
      <c r="G168" s="29"/>
      <c r="H168" s="53">
        <f>F168*G168</f>
        <v>0</v>
      </c>
      <c r="I168" s="58"/>
      <c r="K168" s="23"/>
      <c r="L168" s="23"/>
      <c r="M168" s="55"/>
    </row>
    <row r="169" spans="2:13" s="54" customFormat="1">
      <c r="C169" s="78"/>
      <c r="D169" s="96"/>
      <c r="E169" s="70"/>
      <c r="F169" s="56"/>
      <c r="G169" s="95"/>
      <c r="H169" s="53"/>
      <c r="I169" s="38"/>
      <c r="K169" s="25"/>
      <c r="L169" s="25"/>
      <c r="M169" s="26"/>
    </row>
    <row r="170" spans="2:13" s="54" customFormat="1">
      <c r="B170" s="341"/>
      <c r="C170" s="337"/>
      <c r="D170" s="338" t="s">
        <v>101</v>
      </c>
      <c r="E170" s="363" t="s">
        <v>102</v>
      </c>
      <c r="F170" s="364"/>
      <c r="G170" s="364"/>
      <c r="H170" s="339">
        <f>SUM(H172:H190)</f>
        <v>0</v>
      </c>
      <c r="I170" s="340"/>
      <c r="K170" s="25"/>
      <c r="L170" s="25"/>
      <c r="M170" s="26"/>
    </row>
    <row r="171" spans="2:13" s="54" customFormat="1">
      <c r="B171" s="38"/>
      <c r="C171" s="38"/>
      <c r="D171" s="107"/>
      <c r="E171" s="39"/>
      <c r="F171" s="117"/>
      <c r="G171" s="117"/>
      <c r="H171" s="39"/>
      <c r="I171" s="38"/>
      <c r="K171" s="25"/>
      <c r="L171" s="25"/>
      <c r="M171" s="26"/>
    </row>
    <row r="172" spans="2:13" s="54" customFormat="1" ht="25.5">
      <c r="B172" s="54" t="s">
        <v>49</v>
      </c>
      <c r="C172" s="78"/>
      <c r="D172" s="116" t="s">
        <v>103</v>
      </c>
      <c r="E172" s="70" t="s">
        <v>104</v>
      </c>
      <c r="F172" s="56">
        <v>25</v>
      </c>
      <c r="G172" s="95">
        <v>0</v>
      </c>
      <c r="H172" s="53">
        <f>F172*G172</f>
        <v>0</v>
      </c>
      <c r="I172" s="38"/>
      <c r="K172" s="25"/>
      <c r="L172" s="25"/>
      <c r="M172" s="26"/>
    </row>
    <row r="173" spans="2:13" s="54" customFormat="1">
      <c r="C173" s="78"/>
      <c r="D173" s="96"/>
      <c r="E173" s="70"/>
      <c r="F173" s="56"/>
      <c r="G173" s="95"/>
      <c r="H173" s="53"/>
      <c r="I173" s="38"/>
      <c r="K173" s="25"/>
      <c r="L173" s="25"/>
      <c r="M173" s="26"/>
    </row>
    <row r="174" spans="2:13" s="54" customFormat="1" ht="25.5">
      <c r="B174" s="54" t="s">
        <v>50</v>
      </c>
      <c r="C174" s="78"/>
      <c r="D174" s="116" t="s">
        <v>671</v>
      </c>
      <c r="E174" s="70" t="s">
        <v>19</v>
      </c>
      <c r="F174" s="56">
        <v>10</v>
      </c>
      <c r="G174" s="95"/>
      <c r="H174" s="53">
        <f>F174*G174</f>
        <v>0</v>
      </c>
      <c r="I174" s="38"/>
      <c r="K174" s="25"/>
      <c r="L174" s="25"/>
      <c r="M174" s="26"/>
    </row>
    <row r="175" spans="2:13" s="54" customFormat="1">
      <c r="C175" s="78"/>
      <c r="D175" s="96"/>
      <c r="E175" s="70"/>
      <c r="F175" s="56"/>
      <c r="G175" s="95"/>
      <c r="H175" s="53"/>
      <c r="I175" s="38"/>
      <c r="K175" s="25"/>
      <c r="L175" s="25"/>
      <c r="M175" s="26"/>
    </row>
    <row r="176" spans="2:13" s="54" customFormat="1" ht="38.25">
      <c r="B176" s="54" t="s">
        <v>70</v>
      </c>
      <c r="C176" s="78"/>
      <c r="D176" s="116" t="s">
        <v>105</v>
      </c>
      <c r="E176" s="70" t="s">
        <v>20</v>
      </c>
      <c r="F176" s="56">
        <v>1</v>
      </c>
      <c r="G176" s="95"/>
      <c r="H176" s="53">
        <f>F176*G176</f>
        <v>0</v>
      </c>
      <c r="I176" s="38"/>
      <c r="K176" s="25"/>
      <c r="L176" s="25"/>
      <c r="M176" s="26"/>
    </row>
    <row r="177" spans="2:13" s="54" customFormat="1">
      <c r="C177" s="78"/>
      <c r="D177" s="116"/>
      <c r="E177" s="70"/>
      <c r="F177" s="56"/>
      <c r="G177" s="95"/>
      <c r="H177" s="53"/>
      <c r="I177" s="38"/>
      <c r="K177" s="25"/>
      <c r="L177" s="25"/>
      <c r="M177" s="26"/>
    </row>
    <row r="178" spans="2:13" s="54" customFormat="1" ht="38.25">
      <c r="B178" s="54" t="s">
        <v>71</v>
      </c>
      <c r="C178" s="78"/>
      <c r="D178" s="116" t="s">
        <v>106</v>
      </c>
      <c r="E178" s="70"/>
      <c r="F178" s="56"/>
      <c r="G178" s="95"/>
      <c r="H178" s="53"/>
      <c r="I178" s="38"/>
      <c r="K178" s="25"/>
      <c r="L178" s="25"/>
      <c r="M178" s="26"/>
    </row>
    <row r="179" spans="2:13" s="54" customFormat="1" ht="25.5">
      <c r="B179" s="23"/>
      <c r="C179" s="23"/>
      <c r="D179" s="116" t="s">
        <v>107</v>
      </c>
      <c r="E179" s="70" t="s">
        <v>19</v>
      </c>
      <c r="F179" s="52">
        <v>10</v>
      </c>
      <c r="G179" s="29"/>
      <c r="H179" s="53">
        <f>F179*G179</f>
        <v>0</v>
      </c>
      <c r="I179" s="58"/>
      <c r="K179" s="23"/>
      <c r="L179" s="23"/>
      <c r="M179" s="55"/>
    </row>
    <row r="180" spans="2:13" s="54" customFormat="1">
      <c r="C180" s="78"/>
      <c r="D180" s="96"/>
      <c r="E180" s="70"/>
      <c r="F180" s="56"/>
      <c r="G180" s="95"/>
      <c r="H180" s="53"/>
      <c r="I180" s="38"/>
      <c r="K180" s="25"/>
      <c r="L180" s="25"/>
      <c r="M180" s="26"/>
    </row>
    <row r="181" spans="2:13" s="54" customFormat="1">
      <c r="B181" s="54" t="s">
        <v>72</v>
      </c>
      <c r="C181" s="78"/>
      <c r="D181" s="116" t="s">
        <v>108</v>
      </c>
      <c r="E181" s="70" t="s">
        <v>19</v>
      </c>
      <c r="F181" s="56">
        <v>3</v>
      </c>
      <c r="G181" s="95"/>
      <c r="H181" s="53">
        <f>F181*G181</f>
        <v>0</v>
      </c>
      <c r="I181" s="38"/>
      <c r="K181" s="25"/>
      <c r="L181" s="25"/>
      <c r="M181" s="26"/>
    </row>
    <row r="182" spans="2:13" s="54" customFormat="1">
      <c r="C182" s="78"/>
      <c r="D182" s="96"/>
      <c r="E182" s="70"/>
      <c r="F182" s="56"/>
      <c r="G182" s="95"/>
      <c r="H182" s="53"/>
      <c r="I182" s="38"/>
      <c r="K182" s="25"/>
      <c r="L182" s="25"/>
      <c r="M182" s="26"/>
    </row>
    <row r="183" spans="2:13" s="54" customFormat="1">
      <c r="B183" s="54" t="s">
        <v>110</v>
      </c>
      <c r="C183" s="78"/>
      <c r="D183" s="116" t="s">
        <v>109</v>
      </c>
      <c r="E183" s="70" t="s">
        <v>19</v>
      </c>
      <c r="F183" s="56">
        <v>5</v>
      </c>
      <c r="G183" s="95"/>
      <c r="H183" s="53">
        <f>F183*G183</f>
        <v>0</v>
      </c>
      <c r="I183" s="38"/>
      <c r="K183" s="25"/>
      <c r="L183" s="25"/>
      <c r="M183" s="26"/>
    </row>
    <row r="184" spans="2:13" s="54" customFormat="1">
      <c r="C184" s="78"/>
      <c r="D184" s="96"/>
      <c r="E184" s="70"/>
      <c r="F184" s="56"/>
      <c r="G184" s="95"/>
      <c r="H184" s="53"/>
      <c r="I184" s="38"/>
      <c r="K184" s="25"/>
      <c r="L184" s="25"/>
      <c r="M184" s="26"/>
    </row>
    <row r="185" spans="2:13" s="54" customFormat="1" ht="89.25">
      <c r="B185" s="54" t="s">
        <v>111</v>
      </c>
      <c r="C185" s="78"/>
      <c r="D185" s="116" t="s">
        <v>672</v>
      </c>
      <c r="E185" s="70"/>
      <c r="F185" s="56"/>
      <c r="G185" s="95"/>
      <c r="H185" s="53"/>
      <c r="I185" s="38"/>
      <c r="K185" s="25"/>
      <c r="L185" s="25"/>
      <c r="M185" s="26"/>
    </row>
    <row r="186" spans="2:13" s="54" customFormat="1">
      <c r="B186" s="23"/>
      <c r="C186" s="23"/>
      <c r="D186" s="116" t="s">
        <v>673</v>
      </c>
      <c r="E186" s="70" t="s">
        <v>22</v>
      </c>
      <c r="F186" s="52">
        <v>1</v>
      </c>
      <c r="G186" s="29"/>
      <c r="H186" s="53">
        <f>F186*G186</f>
        <v>0</v>
      </c>
      <c r="I186" s="58"/>
      <c r="K186" s="23"/>
      <c r="L186" s="23"/>
      <c r="M186" s="55"/>
    </row>
    <row r="188" spans="2:13" s="54" customFormat="1">
      <c r="B188" s="54" t="s">
        <v>112</v>
      </c>
      <c r="C188" s="78"/>
      <c r="D188" s="116" t="s">
        <v>109</v>
      </c>
      <c r="E188" s="70" t="s">
        <v>104</v>
      </c>
      <c r="F188" s="56">
        <v>33</v>
      </c>
      <c r="G188" s="95"/>
      <c r="H188" s="53">
        <f>F188*G188</f>
        <v>0</v>
      </c>
      <c r="I188" s="38"/>
      <c r="K188" s="25"/>
      <c r="L188" s="25"/>
      <c r="M188" s="26"/>
    </row>
    <row r="189" spans="2:13" s="54" customFormat="1">
      <c r="C189" s="78"/>
      <c r="D189" s="96"/>
      <c r="E189" s="70"/>
      <c r="F189" s="56"/>
      <c r="G189" s="95"/>
      <c r="H189" s="53"/>
      <c r="I189" s="38"/>
      <c r="K189" s="25"/>
      <c r="L189" s="25"/>
      <c r="M189" s="26"/>
    </row>
    <row r="190" spans="2:13" s="54" customFormat="1" ht="51">
      <c r="B190" s="54" t="s">
        <v>674</v>
      </c>
      <c r="C190" s="78"/>
      <c r="D190" s="116" t="s">
        <v>675</v>
      </c>
      <c r="E190" s="70" t="s">
        <v>22</v>
      </c>
      <c r="F190" s="56">
        <v>1</v>
      </c>
      <c r="G190" s="95"/>
      <c r="H190" s="53">
        <f>F190*G190</f>
        <v>0</v>
      </c>
      <c r="I190" s="38"/>
      <c r="K190" s="25"/>
      <c r="L190" s="25"/>
      <c r="M190" s="26"/>
    </row>
    <row r="191" spans="2:13" s="54" customFormat="1">
      <c r="C191" s="78"/>
      <c r="D191" s="96"/>
      <c r="E191" s="70"/>
      <c r="F191" s="56"/>
      <c r="G191" s="95"/>
      <c r="H191" s="53"/>
      <c r="I191" s="38"/>
      <c r="K191" s="25"/>
      <c r="L191" s="25"/>
      <c r="M191" s="26"/>
    </row>
    <row r="192" spans="2:13" s="54" customFormat="1">
      <c r="B192" s="341"/>
      <c r="C192" s="337"/>
      <c r="D192" s="338" t="s">
        <v>676</v>
      </c>
      <c r="E192" s="363" t="s">
        <v>677</v>
      </c>
      <c r="F192" s="364"/>
      <c r="G192" s="364"/>
      <c r="H192" s="339">
        <f>SUM(H194:H196)</f>
        <v>0</v>
      </c>
      <c r="I192" s="340"/>
      <c r="K192" s="25"/>
      <c r="L192" s="25"/>
      <c r="M192" s="26"/>
    </row>
    <row r="193" spans="2:13" s="54" customFormat="1">
      <c r="B193" s="38"/>
      <c r="C193" s="38"/>
      <c r="D193" s="107"/>
      <c r="E193" s="39"/>
      <c r="F193" s="117"/>
      <c r="G193" s="117"/>
      <c r="H193" s="39"/>
      <c r="I193" s="38"/>
      <c r="K193" s="25"/>
      <c r="L193" s="25"/>
      <c r="M193" s="26"/>
    </row>
    <row r="194" spans="2:13" s="54" customFormat="1" ht="25.5">
      <c r="B194" s="54" t="s">
        <v>51</v>
      </c>
      <c r="C194" s="78"/>
      <c r="D194" s="116" t="s">
        <v>678</v>
      </c>
      <c r="E194" s="70" t="s">
        <v>19</v>
      </c>
      <c r="F194" s="56">
        <v>24.2</v>
      </c>
      <c r="G194" s="95">
        <v>0</v>
      </c>
      <c r="H194" s="53">
        <f>F194*G194</f>
        <v>0</v>
      </c>
      <c r="I194" s="38"/>
      <c r="K194" s="25"/>
      <c r="L194" s="25"/>
      <c r="M194" s="26"/>
    </row>
    <row r="195" spans="2:13" s="54" customFormat="1">
      <c r="C195" s="78"/>
      <c r="D195" s="96"/>
      <c r="E195" s="70"/>
      <c r="F195" s="56"/>
      <c r="G195" s="95"/>
      <c r="H195" s="53"/>
      <c r="I195" s="38"/>
      <c r="K195" s="25"/>
      <c r="L195" s="25"/>
      <c r="M195" s="26"/>
    </row>
    <row r="196" spans="2:13" s="54" customFormat="1" ht="25.5">
      <c r="B196" s="54" t="s">
        <v>113</v>
      </c>
      <c r="C196" s="78"/>
      <c r="D196" s="116" t="s">
        <v>679</v>
      </c>
      <c r="E196" s="70" t="s">
        <v>104</v>
      </c>
      <c r="F196" s="56">
        <v>4.75</v>
      </c>
      <c r="G196" s="95">
        <v>0</v>
      </c>
      <c r="H196" s="53">
        <f>F196*G196</f>
        <v>0</v>
      </c>
      <c r="I196" s="38"/>
      <c r="K196" s="25"/>
      <c r="L196" s="25"/>
      <c r="M196" s="26"/>
    </row>
    <row r="197" spans="2:13" s="54" customFormat="1" ht="14.25">
      <c r="C197" s="78"/>
      <c r="D197" s="120"/>
      <c r="E197" s="70"/>
      <c r="F197" s="56"/>
      <c r="G197" s="95"/>
      <c r="H197" s="53"/>
      <c r="I197" s="38"/>
      <c r="K197" s="25"/>
      <c r="L197" s="25"/>
      <c r="M197" s="26"/>
    </row>
    <row r="198" spans="2:13" s="54" customFormat="1">
      <c r="B198" s="341"/>
      <c r="C198" s="337"/>
      <c r="D198" s="338" t="s">
        <v>680</v>
      </c>
      <c r="E198" s="363" t="s">
        <v>114</v>
      </c>
      <c r="F198" s="364"/>
      <c r="G198" s="364"/>
      <c r="H198" s="339">
        <f>SUM(H200:H204)</f>
        <v>0</v>
      </c>
      <c r="I198" s="340"/>
      <c r="K198" s="25"/>
      <c r="L198" s="25"/>
      <c r="M198" s="26"/>
    </row>
    <row r="199" spans="2:13" s="54" customFormat="1">
      <c r="B199" s="38"/>
      <c r="C199" s="38"/>
      <c r="D199" s="107"/>
      <c r="E199" s="39"/>
      <c r="F199" s="117"/>
      <c r="G199" s="117"/>
      <c r="H199" s="39"/>
      <c r="I199" s="38"/>
      <c r="K199" s="25"/>
      <c r="L199" s="25"/>
      <c r="M199" s="26"/>
    </row>
    <row r="200" spans="2:13" s="54" customFormat="1" ht="25.5">
      <c r="B200" s="54" t="s">
        <v>80</v>
      </c>
      <c r="C200" s="78"/>
      <c r="D200" s="116" t="s">
        <v>681</v>
      </c>
      <c r="E200" s="70" t="s">
        <v>104</v>
      </c>
      <c r="F200" s="56">
        <v>10.199999999999999</v>
      </c>
      <c r="G200" s="95">
        <v>0</v>
      </c>
      <c r="H200" s="53">
        <f>F200*G200</f>
        <v>0</v>
      </c>
      <c r="I200" s="38"/>
      <c r="K200" s="25"/>
      <c r="L200" s="25"/>
      <c r="M200" s="26"/>
    </row>
    <row r="201" spans="2:13" s="54" customFormat="1">
      <c r="C201" s="78"/>
      <c r="D201" s="96"/>
      <c r="E201" s="70"/>
      <c r="F201" s="56"/>
      <c r="G201" s="95"/>
      <c r="H201" s="53"/>
      <c r="I201" s="38"/>
      <c r="K201" s="25"/>
      <c r="L201" s="25"/>
      <c r="M201" s="26"/>
    </row>
    <row r="202" spans="2:13" s="54" customFormat="1" ht="25.5">
      <c r="B202" s="54" t="s">
        <v>116</v>
      </c>
      <c r="C202" s="78"/>
      <c r="D202" s="116" t="s">
        <v>115</v>
      </c>
      <c r="E202" s="70" t="s">
        <v>104</v>
      </c>
      <c r="F202" s="56">
        <v>11.6</v>
      </c>
      <c r="G202" s="95">
        <v>0</v>
      </c>
      <c r="H202" s="53">
        <f>F202*G202</f>
        <v>0</v>
      </c>
      <c r="I202" s="38"/>
      <c r="K202" s="25"/>
      <c r="L202" s="25"/>
      <c r="M202" s="26"/>
    </row>
    <row r="203" spans="2:13" s="54" customFormat="1" ht="14.25">
      <c r="C203" s="78"/>
      <c r="D203" s="120"/>
      <c r="E203" s="70"/>
      <c r="F203" s="56"/>
      <c r="G203" s="95"/>
      <c r="H203" s="53"/>
      <c r="I203" s="38"/>
      <c r="K203" s="25"/>
      <c r="L203" s="25"/>
      <c r="M203" s="26"/>
    </row>
    <row r="204" spans="2:13" s="54" customFormat="1" ht="41.25">
      <c r="B204" s="54" t="s">
        <v>81</v>
      </c>
      <c r="C204" s="78"/>
      <c r="D204" s="116" t="s">
        <v>682</v>
      </c>
      <c r="E204" s="70" t="s">
        <v>104</v>
      </c>
      <c r="F204" s="56">
        <v>16</v>
      </c>
      <c r="G204" s="95">
        <v>0</v>
      </c>
      <c r="H204" s="53">
        <f>F204*G204</f>
        <v>0</v>
      </c>
      <c r="I204" s="38"/>
      <c r="K204" s="25"/>
      <c r="L204" s="25"/>
      <c r="M204" s="26"/>
    </row>
    <row r="205" spans="2:13" s="54" customFormat="1" ht="14.25">
      <c r="C205" s="78"/>
      <c r="D205" s="120"/>
      <c r="E205" s="70"/>
      <c r="F205" s="56"/>
      <c r="G205" s="95"/>
      <c r="H205" s="53"/>
      <c r="I205" s="38"/>
      <c r="K205" s="25"/>
      <c r="L205" s="25"/>
      <c r="M205" s="26"/>
    </row>
    <row r="206" spans="2:13" s="54" customFormat="1">
      <c r="B206" s="341"/>
      <c r="C206" s="337"/>
      <c r="D206" s="338" t="s">
        <v>683</v>
      </c>
      <c r="E206" s="363" t="s">
        <v>117</v>
      </c>
      <c r="F206" s="364"/>
      <c r="G206" s="364"/>
      <c r="H206" s="339">
        <f>SUM(H208:H220)</f>
        <v>0</v>
      </c>
      <c r="I206" s="340"/>
      <c r="K206" s="25"/>
      <c r="L206" s="25"/>
      <c r="M206" s="26"/>
    </row>
    <row r="207" spans="2:13" s="54" customFormat="1">
      <c r="B207" s="38"/>
      <c r="C207" s="38"/>
      <c r="D207" s="107"/>
      <c r="E207" s="39"/>
      <c r="F207" s="117"/>
      <c r="G207" s="117"/>
      <c r="H207" s="39"/>
      <c r="I207" s="38"/>
      <c r="K207" s="25"/>
      <c r="L207" s="25"/>
      <c r="M207" s="26"/>
    </row>
    <row r="208" spans="2:13" s="54" customFormat="1" ht="89.25">
      <c r="B208" s="54" t="s">
        <v>73</v>
      </c>
      <c r="C208" s="78"/>
      <c r="D208" s="116" t="s">
        <v>684</v>
      </c>
      <c r="E208" s="70"/>
      <c r="F208" s="56"/>
      <c r="G208" s="95"/>
      <c r="H208" s="53"/>
      <c r="I208" s="38"/>
      <c r="K208" s="25"/>
      <c r="L208" s="25"/>
      <c r="M208" s="26"/>
    </row>
    <row r="209" spans="2:13" s="54" customFormat="1">
      <c r="B209" s="23"/>
      <c r="C209" s="23"/>
      <c r="D209" s="116" t="s">
        <v>685</v>
      </c>
      <c r="E209" s="70" t="s">
        <v>22</v>
      </c>
      <c r="F209" s="52">
        <v>1</v>
      </c>
      <c r="G209" s="29"/>
      <c r="H209" s="53">
        <f>F209*G209</f>
        <v>0</v>
      </c>
      <c r="I209" s="58"/>
      <c r="K209" s="23"/>
      <c r="L209" s="23"/>
      <c r="M209" s="55"/>
    </row>
    <row r="210" spans="2:13" s="54" customFormat="1">
      <c r="C210" s="78"/>
      <c r="D210" s="96"/>
      <c r="E210" s="70"/>
      <c r="F210" s="56"/>
      <c r="G210" s="95"/>
      <c r="H210" s="53"/>
      <c r="I210" s="38"/>
      <c r="K210" s="25"/>
      <c r="L210" s="25"/>
      <c r="M210" s="26"/>
    </row>
    <row r="211" spans="2:13" s="54" customFormat="1" ht="38.25">
      <c r="B211" s="54" t="s">
        <v>74</v>
      </c>
      <c r="C211" s="78"/>
      <c r="D211" s="116" t="s">
        <v>686</v>
      </c>
      <c r="E211" s="70"/>
      <c r="F211" s="56"/>
      <c r="G211" s="95"/>
      <c r="H211" s="53"/>
      <c r="I211" s="38"/>
      <c r="K211" s="25"/>
      <c r="L211" s="25"/>
      <c r="M211" s="26"/>
    </row>
    <row r="212" spans="2:13" s="54" customFormat="1">
      <c r="B212" s="23"/>
      <c r="C212" s="23"/>
      <c r="D212" s="116" t="s">
        <v>687</v>
      </c>
      <c r="E212" s="70" t="s">
        <v>22</v>
      </c>
      <c r="F212" s="52">
        <v>1</v>
      </c>
      <c r="G212" s="29"/>
      <c r="H212" s="53">
        <f>F212*G212</f>
        <v>0</v>
      </c>
      <c r="I212" s="58"/>
      <c r="K212" s="23"/>
      <c r="L212" s="23"/>
      <c r="M212" s="55"/>
    </row>
    <row r="213" spans="2:13" s="54" customFormat="1" ht="14.25">
      <c r="C213" s="78"/>
      <c r="D213" s="120"/>
      <c r="E213" s="70"/>
      <c r="F213" s="56"/>
      <c r="G213" s="95"/>
      <c r="H213" s="53"/>
      <c r="I213" s="38"/>
      <c r="K213" s="25"/>
      <c r="L213" s="25"/>
      <c r="M213" s="26"/>
    </row>
    <row r="214" spans="2:13" s="54" customFormat="1" ht="25.5">
      <c r="B214" s="54" t="s">
        <v>75</v>
      </c>
      <c r="C214" s="78"/>
      <c r="D214" s="116" t="s">
        <v>688</v>
      </c>
      <c r="E214" s="70" t="s">
        <v>22</v>
      </c>
      <c r="F214" s="56">
        <v>1</v>
      </c>
      <c r="G214" s="95"/>
      <c r="H214" s="53">
        <f>F214*G214</f>
        <v>0</v>
      </c>
      <c r="I214" s="38"/>
      <c r="K214" s="25"/>
      <c r="L214" s="25"/>
      <c r="M214" s="26"/>
    </row>
    <row r="215" spans="2:13" s="54" customFormat="1" ht="14.25">
      <c r="C215" s="78"/>
      <c r="D215" s="120"/>
      <c r="E215" s="70"/>
      <c r="F215" s="56"/>
      <c r="G215" s="95"/>
      <c r="H215" s="53"/>
      <c r="I215" s="38"/>
      <c r="K215" s="25"/>
      <c r="L215" s="25"/>
      <c r="M215" s="26"/>
    </row>
    <row r="216" spans="2:13" s="54" customFormat="1" ht="25.5">
      <c r="B216" s="54" t="s">
        <v>76</v>
      </c>
      <c r="C216" s="78"/>
      <c r="D216" s="116" t="s">
        <v>118</v>
      </c>
      <c r="E216" s="70" t="s">
        <v>22</v>
      </c>
      <c r="F216" s="56">
        <v>1</v>
      </c>
      <c r="G216" s="95"/>
      <c r="H216" s="53">
        <f>F216*G216</f>
        <v>0</v>
      </c>
      <c r="I216" s="38"/>
      <c r="K216" s="25"/>
      <c r="L216" s="25"/>
      <c r="M216" s="26"/>
    </row>
    <row r="217" spans="2:13" s="54" customFormat="1" ht="14.25">
      <c r="C217" s="78"/>
      <c r="D217" s="120"/>
      <c r="E217" s="70"/>
      <c r="F217" s="56"/>
      <c r="G217" s="95"/>
      <c r="H217" s="53"/>
      <c r="I217" s="38"/>
      <c r="K217" s="25"/>
      <c r="L217" s="25"/>
      <c r="M217" s="26"/>
    </row>
    <row r="218" spans="2:13" s="54" customFormat="1" ht="38.25">
      <c r="B218" s="54" t="s">
        <v>77</v>
      </c>
      <c r="C218" s="78"/>
      <c r="D218" s="116" t="s">
        <v>119</v>
      </c>
      <c r="E218" s="70" t="s">
        <v>22</v>
      </c>
      <c r="F218" s="56">
        <v>1</v>
      </c>
      <c r="G218" s="95"/>
      <c r="H218" s="53">
        <f>F218*G218</f>
        <v>0</v>
      </c>
      <c r="I218" s="38"/>
      <c r="K218" s="25"/>
      <c r="L218" s="25"/>
      <c r="M218" s="26"/>
    </row>
    <row r="219" spans="2:13" s="54" customFormat="1" ht="14.25">
      <c r="C219" s="78"/>
      <c r="D219" s="120"/>
      <c r="E219" s="70"/>
      <c r="F219" s="56"/>
      <c r="G219" s="95"/>
      <c r="H219" s="53"/>
      <c r="I219" s="38"/>
      <c r="K219" s="25"/>
      <c r="L219" s="25"/>
      <c r="M219" s="26"/>
    </row>
    <row r="220" spans="2:13" s="54" customFormat="1" ht="38.25">
      <c r="B220" s="54" t="s">
        <v>78</v>
      </c>
      <c r="C220" s="78"/>
      <c r="D220" s="116" t="s">
        <v>689</v>
      </c>
      <c r="E220" s="70" t="s">
        <v>22</v>
      </c>
      <c r="F220" s="56">
        <v>2</v>
      </c>
      <c r="G220" s="95"/>
      <c r="H220" s="53">
        <f>F220*G220</f>
        <v>0</v>
      </c>
      <c r="I220" s="38"/>
      <c r="K220" s="25"/>
      <c r="L220" s="25"/>
      <c r="M220" s="26"/>
    </row>
    <row r="221" spans="2:13" s="54" customFormat="1" ht="14.25">
      <c r="C221" s="78"/>
      <c r="D221" s="120"/>
      <c r="E221" s="70"/>
      <c r="F221" s="56"/>
      <c r="G221" s="95"/>
      <c r="H221" s="53"/>
      <c r="I221" s="38"/>
      <c r="K221" s="25"/>
      <c r="L221" s="25"/>
      <c r="M221" s="26"/>
    </row>
    <row r="222" spans="2:13" s="54" customFormat="1">
      <c r="B222" s="341"/>
      <c r="C222" s="337"/>
      <c r="D222" s="338" t="s">
        <v>690</v>
      </c>
      <c r="E222" s="363" t="s">
        <v>691</v>
      </c>
      <c r="F222" s="364"/>
      <c r="G222" s="364"/>
      <c r="H222" s="339">
        <f>SUM(H224)</f>
        <v>0</v>
      </c>
      <c r="I222" s="340"/>
      <c r="K222" s="25"/>
      <c r="L222" s="25"/>
      <c r="M222" s="26"/>
    </row>
    <row r="223" spans="2:13" s="54" customFormat="1">
      <c r="B223" s="38"/>
      <c r="C223" s="38"/>
      <c r="D223" s="107"/>
      <c r="E223" s="39"/>
      <c r="F223" s="117"/>
      <c r="G223" s="117"/>
      <c r="H223" s="39"/>
      <c r="I223" s="38"/>
      <c r="K223" s="25"/>
      <c r="L223" s="25"/>
      <c r="M223" s="26"/>
    </row>
    <row r="224" spans="2:13" s="54" customFormat="1" ht="51">
      <c r="B224" s="54" t="s">
        <v>79</v>
      </c>
      <c r="C224" s="78"/>
      <c r="D224" s="116" t="s">
        <v>692</v>
      </c>
      <c r="E224" s="70" t="s">
        <v>19</v>
      </c>
      <c r="F224" s="56">
        <v>4.2</v>
      </c>
      <c r="G224" s="95">
        <v>0</v>
      </c>
      <c r="H224" s="53">
        <f>F224*G224</f>
        <v>0</v>
      </c>
      <c r="I224" s="38"/>
      <c r="K224" s="25"/>
      <c r="L224" s="25"/>
      <c r="M224" s="26"/>
    </row>
    <row r="225" spans="2:13" s="54" customFormat="1">
      <c r="C225" s="78"/>
      <c r="D225" s="116"/>
      <c r="E225" s="70"/>
      <c r="F225" s="56"/>
      <c r="G225" s="95"/>
      <c r="H225" s="53"/>
      <c r="I225" s="38"/>
      <c r="K225" s="25"/>
      <c r="L225" s="25"/>
      <c r="M225" s="26"/>
    </row>
    <row r="226" spans="2:13" s="54" customFormat="1">
      <c r="B226" s="341"/>
      <c r="C226" s="337"/>
      <c r="D226" s="338" t="s">
        <v>693</v>
      </c>
      <c r="E226" s="365" t="s">
        <v>694</v>
      </c>
      <c r="F226" s="366"/>
      <c r="G226" s="366"/>
      <c r="H226" s="339">
        <f>SUM(H228)</f>
        <v>0</v>
      </c>
      <c r="I226" s="340"/>
      <c r="K226" s="25"/>
      <c r="L226" s="25"/>
      <c r="M226" s="26"/>
    </row>
    <row r="227" spans="2:13" s="54" customFormat="1">
      <c r="B227" s="38"/>
      <c r="C227" s="38"/>
      <c r="D227" s="107"/>
      <c r="E227" s="39"/>
      <c r="F227" s="117"/>
      <c r="G227" s="117"/>
      <c r="H227" s="39"/>
      <c r="I227" s="38"/>
      <c r="K227" s="25"/>
      <c r="L227" s="25"/>
      <c r="M227" s="26"/>
    </row>
    <row r="228" spans="2:13" s="54" customFormat="1" ht="63.75">
      <c r="B228" s="54" t="s">
        <v>120</v>
      </c>
      <c r="C228" s="78"/>
      <c r="D228" s="116" t="s">
        <v>695</v>
      </c>
      <c r="E228" s="70" t="s">
        <v>19</v>
      </c>
      <c r="F228" s="56">
        <v>10.38</v>
      </c>
      <c r="G228" s="95">
        <v>0</v>
      </c>
      <c r="H228" s="53">
        <f>F228*G228</f>
        <v>0</v>
      </c>
      <c r="I228" s="38"/>
      <c r="K228" s="25"/>
      <c r="L228" s="25"/>
      <c r="M228" s="26"/>
    </row>
    <row r="229" spans="2:13" s="54" customFormat="1">
      <c r="C229" s="78"/>
      <c r="D229" s="116"/>
      <c r="E229" s="70"/>
      <c r="F229" s="56"/>
      <c r="G229" s="95"/>
      <c r="H229" s="53"/>
      <c r="I229" s="38"/>
      <c r="K229" s="25"/>
      <c r="L229" s="25"/>
      <c r="M229" s="26"/>
    </row>
    <row r="230" spans="2:13" s="54" customFormat="1">
      <c r="B230" s="341"/>
      <c r="C230" s="337"/>
      <c r="D230" s="338" t="s">
        <v>696</v>
      </c>
      <c r="E230" s="363" t="s">
        <v>697</v>
      </c>
      <c r="F230" s="364"/>
      <c r="G230" s="364"/>
      <c r="H230" s="339">
        <f>SUM(H232)</f>
        <v>0</v>
      </c>
      <c r="I230" s="340"/>
      <c r="K230" s="25"/>
      <c r="L230" s="25"/>
      <c r="M230" s="26"/>
    </row>
    <row r="231" spans="2:13" s="54" customFormat="1">
      <c r="B231" s="38"/>
      <c r="C231" s="38"/>
      <c r="D231" s="107"/>
      <c r="E231" s="39"/>
      <c r="F231" s="117"/>
      <c r="G231" s="117"/>
      <c r="H231" s="39"/>
      <c r="I231" s="38"/>
      <c r="K231" s="25"/>
      <c r="L231" s="25"/>
      <c r="M231" s="26"/>
    </row>
    <row r="232" spans="2:13" s="54" customFormat="1" ht="51">
      <c r="B232" s="54" t="s">
        <v>121</v>
      </c>
      <c r="C232" s="78"/>
      <c r="D232" s="116" t="s">
        <v>698</v>
      </c>
      <c r="E232" s="70" t="s">
        <v>19</v>
      </c>
      <c r="F232" s="56">
        <v>10.38</v>
      </c>
      <c r="G232" s="95">
        <v>0</v>
      </c>
      <c r="H232" s="53">
        <f>F232*G232</f>
        <v>0</v>
      </c>
      <c r="I232" s="38"/>
      <c r="K232" s="25"/>
      <c r="L232" s="25"/>
      <c r="M232" s="26"/>
    </row>
    <row r="233" spans="2:13" s="54" customFormat="1">
      <c r="C233" s="78"/>
      <c r="D233" s="116"/>
      <c r="E233" s="70"/>
      <c r="F233" s="56"/>
      <c r="G233" s="95"/>
      <c r="H233" s="53"/>
      <c r="I233" s="38"/>
      <c r="K233" s="25"/>
      <c r="L233" s="25"/>
      <c r="M233" s="26"/>
    </row>
    <row r="234" spans="2:13" s="54" customFormat="1">
      <c r="B234" s="341"/>
      <c r="C234" s="337"/>
      <c r="D234" s="338" t="s">
        <v>699</v>
      </c>
      <c r="E234" s="363" t="s">
        <v>700</v>
      </c>
      <c r="F234" s="364"/>
      <c r="G234" s="364"/>
      <c r="H234" s="339">
        <f>SUM(H236:H238)</f>
        <v>0</v>
      </c>
      <c r="I234" s="340"/>
      <c r="K234" s="25"/>
      <c r="L234" s="25"/>
      <c r="M234" s="26"/>
    </row>
    <row r="235" spans="2:13" s="54" customFormat="1">
      <c r="B235" s="38"/>
      <c r="C235" s="38"/>
      <c r="D235" s="107"/>
      <c r="E235" s="39"/>
      <c r="F235" s="117"/>
      <c r="G235" s="117"/>
      <c r="H235" s="39"/>
      <c r="I235" s="38"/>
      <c r="K235" s="25"/>
      <c r="L235" s="25"/>
      <c r="M235" s="26"/>
    </row>
    <row r="236" spans="2:13" s="54" customFormat="1" ht="51">
      <c r="B236" s="54" t="s">
        <v>701</v>
      </c>
      <c r="C236" s="78"/>
      <c r="D236" s="116" t="s">
        <v>702</v>
      </c>
      <c r="E236" s="70" t="s">
        <v>19</v>
      </c>
      <c r="F236" s="56">
        <v>10.38</v>
      </c>
      <c r="G236" s="95">
        <v>0</v>
      </c>
      <c r="H236" s="53">
        <f>F236*G236</f>
        <v>0</v>
      </c>
      <c r="I236" s="38"/>
      <c r="K236" s="25"/>
      <c r="L236" s="25"/>
      <c r="M236" s="26"/>
    </row>
    <row r="237" spans="2:13" s="54" customFormat="1">
      <c r="C237" s="78"/>
      <c r="D237" s="116"/>
      <c r="E237" s="70"/>
      <c r="F237" s="56"/>
      <c r="G237" s="95"/>
      <c r="H237" s="53"/>
      <c r="I237" s="38"/>
      <c r="K237" s="25"/>
      <c r="L237" s="25"/>
      <c r="M237" s="26"/>
    </row>
    <row r="238" spans="2:13" s="54" customFormat="1" ht="25.5">
      <c r="B238" s="54" t="s">
        <v>703</v>
      </c>
      <c r="C238" s="78"/>
      <c r="D238" s="116" t="s">
        <v>704</v>
      </c>
      <c r="E238" s="70" t="s">
        <v>19</v>
      </c>
      <c r="F238" s="56">
        <v>6.25</v>
      </c>
      <c r="G238" s="95">
        <v>0</v>
      </c>
      <c r="H238" s="53">
        <f>F238*G238</f>
        <v>0</v>
      </c>
      <c r="I238" s="38"/>
      <c r="K238" s="25"/>
      <c r="L238" s="25"/>
      <c r="M238" s="26"/>
    </row>
    <row r="239" spans="2:13" s="54" customFormat="1">
      <c r="C239" s="78"/>
      <c r="D239" s="116"/>
      <c r="E239" s="70"/>
      <c r="F239" s="56"/>
      <c r="G239" s="95"/>
      <c r="H239" s="53"/>
      <c r="I239" s="38"/>
      <c r="K239" s="25"/>
      <c r="L239" s="25"/>
      <c r="M239" s="26"/>
    </row>
    <row r="240" spans="2:13" s="54" customFormat="1">
      <c r="B240" s="341"/>
      <c r="C240" s="337"/>
      <c r="D240" s="338" t="s">
        <v>705</v>
      </c>
      <c r="E240" s="363" t="s">
        <v>706</v>
      </c>
      <c r="F240" s="364"/>
      <c r="G240" s="364"/>
      <c r="H240" s="339">
        <f>SUM(H242:H246)</f>
        <v>0</v>
      </c>
      <c r="I240" s="340"/>
      <c r="K240" s="25"/>
      <c r="L240" s="25"/>
      <c r="M240" s="26"/>
    </row>
    <row r="241" spans="2:13" s="54" customFormat="1">
      <c r="C241" s="38"/>
      <c r="D241" s="107"/>
      <c r="E241" s="39"/>
      <c r="F241" s="117"/>
      <c r="G241" s="117"/>
      <c r="H241" s="39"/>
      <c r="I241" s="38"/>
      <c r="K241" s="25"/>
      <c r="L241" s="25"/>
      <c r="M241" s="26"/>
    </row>
    <row r="242" spans="2:13" s="54" customFormat="1" ht="38.25">
      <c r="B242" s="54" t="s">
        <v>707</v>
      </c>
      <c r="C242" s="78"/>
      <c r="D242" s="116" t="s">
        <v>708</v>
      </c>
      <c r="E242" s="70" t="s">
        <v>19</v>
      </c>
      <c r="F242" s="56">
        <v>18.739999999999998</v>
      </c>
      <c r="G242" s="95">
        <v>0</v>
      </c>
      <c r="H242" s="53">
        <f>F242*G242</f>
        <v>0</v>
      </c>
      <c r="I242" s="38"/>
      <c r="K242" s="25"/>
      <c r="L242" s="25"/>
      <c r="M242" s="26"/>
    </row>
    <row r="243" spans="2:13" s="54" customFormat="1">
      <c r="C243" s="78"/>
      <c r="D243" s="116"/>
      <c r="E243" s="70"/>
      <c r="F243" s="56"/>
      <c r="G243" s="95"/>
      <c r="H243" s="53"/>
      <c r="I243" s="38"/>
      <c r="K243" s="25"/>
      <c r="L243" s="25"/>
      <c r="M243" s="26"/>
    </row>
    <row r="244" spans="2:13" s="54" customFormat="1" ht="51">
      <c r="B244" s="54" t="s">
        <v>709</v>
      </c>
      <c r="C244" s="78"/>
      <c r="D244" s="116" t="s">
        <v>710</v>
      </c>
      <c r="E244" s="70" t="s">
        <v>19</v>
      </c>
      <c r="F244" s="56">
        <v>10.5</v>
      </c>
      <c r="G244" s="95">
        <v>0</v>
      </c>
      <c r="H244" s="53">
        <f>F244*G244</f>
        <v>0</v>
      </c>
      <c r="I244" s="38"/>
      <c r="K244" s="25"/>
      <c r="L244" s="25"/>
      <c r="M244" s="26"/>
    </row>
    <row r="245" spans="2:13" s="54" customFormat="1">
      <c r="C245" s="78"/>
      <c r="D245" s="116"/>
      <c r="E245" s="70"/>
      <c r="F245" s="56"/>
      <c r="G245" s="95"/>
      <c r="H245" s="53"/>
      <c r="I245" s="38"/>
      <c r="K245" s="25"/>
      <c r="L245" s="25"/>
      <c r="M245" s="26"/>
    </row>
    <row r="246" spans="2:13" s="54" customFormat="1" ht="38.25">
      <c r="B246" s="54" t="s">
        <v>711</v>
      </c>
      <c r="C246" s="78"/>
      <c r="D246" s="116" t="s">
        <v>712</v>
      </c>
      <c r="E246" s="70" t="s">
        <v>19</v>
      </c>
      <c r="F246" s="56">
        <v>45</v>
      </c>
      <c r="G246" s="95">
        <v>0</v>
      </c>
      <c r="H246" s="53">
        <f>F246*G246</f>
        <v>0</v>
      </c>
      <c r="I246" s="38"/>
      <c r="K246" s="25"/>
      <c r="L246" s="25"/>
      <c r="M246" s="26"/>
    </row>
    <row r="247" spans="2:13" s="54" customFormat="1">
      <c r="C247" s="78"/>
      <c r="D247" s="116"/>
      <c r="E247" s="70"/>
      <c r="F247" s="56"/>
      <c r="G247" s="95"/>
      <c r="H247" s="53"/>
      <c r="I247" s="38"/>
      <c r="K247" s="25"/>
      <c r="L247" s="25"/>
      <c r="M247" s="26"/>
    </row>
    <row r="248" spans="2:13" s="54" customFormat="1">
      <c r="B248" s="341"/>
      <c r="C248" s="337"/>
      <c r="D248" s="338" t="s">
        <v>713</v>
      </c>
      <c r="E248" s="363" t="s">
        <v>54</v>
      </c>
      <c r="F248" s="364"/>
      <c r="G248" s="364"/>
      <c r="H248" s="339">
        <f>SUM(H264:H325)</f>
        <v>0</v>
      </c>
      <c r="I248" s="340"/>
      <c r="K248" s="25"/>
      <c r="L248" s="25"/>
      <c r="M248" s="26"/>
    </row>
    <row r="249" spans="2:13" s="54" customFormat="1">
      <c r="B249" s="38"/>
      <c r="C249" s="38"/>
      <c r="D249" s="107"/>
      <c r="E249" s="39"/>
      <c r="F249" s="117"/>
      <c r="G249" s="117"/>
      <c r="H249" s="39"/>
      <c r="I249" s="38"/>
      <c r="K249" s="25"/>
      <c r="L249" s="25"/>
      <c r="M249" s="26"/>
    </row>
    <row r="250" spans="2:13">
      <c r="B250" s="37"/>
      <c r="C250" s="37"/>
      <c r="D250" s="102" t="s">
        <v>760</v>
      </c>
      <c r="E250" s="37"/>
      <c r="F250" s="37"/>
      <c r="G250" s="37"/>
      <c r="H250" s="37"/>
      <c r="I250" s="37"/>
    </row>
    <row r="251" spans="2:13" s="54" customFormat="1">
      <c r="B251" s="119"/>
      <c r="C251" s="78"/>
      <c r="D251" s="96"/>
      <c r="E251" s="70"/>
      <c r="F251" s="56"/>
      <c r="G251" s="95"/>
      <c r="H251" s="53"/>
      <c r="I251" s="38"/>
      <c r="K251" s="25"/>
      <c r="L251" s="25"/>
      <c r="M251" s="26"/>
    </row>
    <row r="252" spans="2:13" s="54" customFormat="1" ht="81" customHeight="1">
      <c r="B252" s="54" t="s">
        <v>714</v>
      </c>
      <c r="C252" s="78"/>
      <c r="D252" s="116" t="s">
        <v>715</v>
      </c>
      <c r="E252" s="70"/>
      <c r="F252" s="56"/>
      <c r="G252" s="95"/>
      <c r="H252" s="53"/>
      <c r="I252" s="38"/>
      <c r="K252" s="25"/>
      <c r="L252" s="25"/>
      <c r="M252" s="26"/>
    </row>
    <row r="253" spans="2:13" s="54" customFormat="1">
      <c r="C253" s="78"/>
      <c r="D253" s="116"/>
      <c r="E253" s="70"/>
      <c r="F253" s="56"/>
      <c r="G253" s="95"/>
      <c r="H253" s="53"/>
      <c r="I253" s="38"/>
      <c r="K253" s="25"/>
      <c r="L253" s="25"/>
      <c r="M253" s="26"/>
    </row>
    <row r="254" spans="2:13" s="54" customFormat="1" ht="51">
      <c r="C254" s="78"/>
      <c r="D254" s="116" t="s">
        <v>123</v>
      </c>
      <c r="E254" s="70"/>
      <c r="F254" s="56"/>
      <c r="G254" s="95"/>
      <c r="H254" s="53"/>
      <c r="I254" s="38"/>
      <c r="K254" s="25"/>
      <c r="L254" s="25"/>
      <c r="M254" s="26"/>
    </row>
    <row r="255" spans="2:13" s="54" customFormat="1">
      <c r="C255" s="78"/>
      <c r="D255" s="116"/>
      <c r="E255" s="70"/>
      <c r="F255" s="56"/>
      <c r="G255" s="95"/>
      <c r="H255" s="53"/>
      <c r="I255" s="38"/>
      <c r="K255" s="25"/>
      <c r="L255" s="25"/>
      <c r="M255" s="26"/>
    </row>
    <row r="256" spans="2:13" s="54" customFormat="1" ht="51">
      <c r="C256" s="78"/>
      <c r="D256" s="116" t="s">
        <v>123</v>
      </c>
      <c r="E256" s="70"/>
      <c r="F256" s="56"/>
      <c r="G256" s="95"/>
      <c r="H256" s="53"/>
      <c r="I256" s="38"/>
      <c r="K256" s="25"/>
      <c r="L256" s="25"/>
      <c r="M256" s="26"/>
    </row>
    <row r="257" spans="1:64" s="54" customFormat="1">
      <c r="C257" s="78"/>
      <c r="D257" s="96"/>
      <c r="E257" s="70"/>
      <c r="F257" s="56"/>
      <c r="G257" s="95"/>
      <c r="H257" s="53"/>
      <c r="I257" s="38"/>
      <c r="K257" s="25"/>
      <c r="L257" s="25"/>
      <c r="M257" s="26"/>
    </row>
    <row r="258" spans="1:64" s="54" customFormat="1" ht="129" customHeight="1">
      <c r="C258" s="78"/>
      <c r="D258" s="116" t="s">
        <v>124</v>
      </c>
      <c r="E258" s="70"/>
      <c r="F258" s="56"/>
      <c r="G258" s="95"/>
      <c r="H258" s="53"/>
      <c r="I258" s="38"/>
      <c r="K258" s="25"/>
      <c r="L258" s="25"/>
      <c r="M258" s="26"/>
    </row>
    <row r="259" spans="1:64" s="54" customFormat="1">
      <c r="C259" s="78"/>
      <c r="D259" s="116"/>
      <c r="E259" s="70"/>
      <c r="F259" s="56"/>
      <c r="G259" s="95"/>
      <c r="H259" s="53"/>
      <c r="I259" s="38"/>
      <c r="K259" s="25"/>
      <c r="L259" s="25"/>
      <c r="M259" s="26"/>
    </row>
    <row r="260" spans="1:64" s="54" customFormat="1" ht="25.5">
      <c r="C260" s="78"/>
      <c r="D260" s="116" t="s">
        <v>716</v>
      </c>
      <c r="E260" s="70"/>
      <c r="F260" s="56"/>
      <c r="G260" s="95"/>
      <c r="H260" s="53"/>
      <c r="I260" s="38"/>
      <c r="K260" s="25"/>
      <c r="L260" s="25"/>
      <c r="M260" s="26"/>
    </row>
    <row r="261" spans="1:64" s="54" customFormat="1">
      <c r="C261" s="78"/>
      <c r="D261" s="116"/>
      <c r="E261" s="70"/>
      <c r="F261" s="56"/>
      <c r="G261" s="95"/>
      <c r="H261" s="53"/>
      <c r="I261" s="38"/>
      <c r="K261" s="25"/>
      <c r="L261" s="25"/>
      <c r="M261" s="26"/>
    </row>
    <row r="262" spans="1:64">
      <c r="B262" s="37"/>
      <c r="C262" s="37"/>
      <c r="D262" s="102" t="s">
        <v>765</v>
      </c>
      <c r="E262" s="37"/>
      <c r="F262" s="37"/>
      <c r="G262" s="37"/>
      <c r="H262" s="37"/>
      <c r="I262" s="37"/>
    </row>
    <row r="263" spans="1:64" s="54" customFormat="1">
      <c r="B263" s="119"/>
      <c r="C263" s="78"/>
      <c r="D263" s="96"/>
      <c r="E263" s="70"/>
      <c r="F263" s="56"/>
      <c r="G263" s="95"/>
      <c r="H263" s="53"/>
      <c r="I263" s="38"/>
      <c r="K263" s="25"/>
      <c r="L263" s="25"/>
      <c r="M263" s="26"/>
    </row>
    <row r="264" spans="1:64" s="54" customFormat="1">
      <c r="C264" s="78"/>
      <c r="D264" s="118" t="s">
        <v>717</v>
      </c>
      <c r="E264" s="70" t="s">
        <v>22</v>
      </c>
      <c r="F264" s="56">
        <v>1</v>
      </c>
      <c r="G264" s="95">
        <v>0</v>
      </c>
      <c r="H264" s="53">
        <f t="shared" ref="H264:H286" si="1">F264*G264</f>
        <v>0</v>
      </c>
      <c r="I264" s="38"/>
      <c r="K264" s="25"/>
      <c r="L264" s="25"/>
      <c r="M264" s="26"/>
    </row>
    <row r="265" spans="1:64" s="54" customFormat="1">
      <c r="C265" s="78"/>
      <c r="D265" s="118" t="s">
        <v>718</v>
      </c>
      <c r="E265" s="70" t="s">
        <v>22</v>
      </c>
      <c r="F265" s="56">
        <v>2</v>
      </c>
      <c r="G265" s="95"/>
      <c r="H265" s="53">
        <f t="shared" si="1"/>
        <v>0</v>
      </c>
      <c r="I265" s="38"/>
      <c r="K265" s="25"/>
      <c r="L265" s="25"/>
      <c r="M265" s="26"/>
    </row>
    <row r="266" spans="1:64" s="54" customFormat="1">
      <c r="C266" s="78"/>
      <c r="D266" s="118" t="s">
        <v>719</v>
      </c>
      <c r="E266" s="70" t="s">
        <v>22</v>
      </c>
      <c r="F266" s="56">
        <v>2</v>
      </c>
      <c r="G266" s="95"/>
      <c r="H266" s="53">
        <f t="shared" si="1"/>
        <v>0</v>
      </c>
      <c r="I266" s="38"/>
      <c r="K266" s="25"/>
      <c r="L266" s="25"/>
      <c r="M266" s="26"/>
    </row>
    <row r="267" spans="1:64" s="54" customFormat="1">
      <c r="C267" s="78"/>
      <c r="D267" s="118" t="s">
        <v>720</v>
      </c>
      <c r="E267" s="70" t="s">
        <v>22</v>
      </c>
      <c r="F267" s="56">
        <v>6</v>
      </c>
      <c r="G267" s="95"/>
      <c r="H267" s="53">
        <f t="shared" si="1"/>
        <v>0</v>
      </c>
      <c r="I267" s="38"/>
      <c r="K267" s="25"/>
      <c r="L267" s="25"/>
      <c r="M267" s="26"/>
    </row>
    <row r="268" spans="1:64" s="54" customFormat="1">
      <c r="C268" s="78"/>
      <c r="D268" s="123" t="s">
        <v>721</v>
      </c>
      <c r="E268" s="70" t="s">
        <v>22</v>
      </c>
      <c r="F268" s="56">
        <v>2</v>
      </c>
      <c r="G268" s="95"/>
      <c r="H268" s="53">
        <f t="shared" si="1"/>
        <v>0</v>
      </c>
      <c r="I268" s="38"/>
      <c r="K268" s="25"/>
      <c r="L268" s="25"/>
      <c r="M268" s="26"/>
    </row>
    <row r="269" spans="1:64" s="54" customFormat="1">
      <c r="C269" s="78"/>
      <c r="D269" s="123" t="s">
        <v>722</v>
      </c>
      <c r="E269" s="70" t="s">
        <v>22</v>
      </c>
      <c r="F269" s="56">
        <v>1</v>
      </c>
      <c r="G269" s="95"/>
      <c r="H269" s="53">
        <f t="shared" si="1"/>
        <v>0</v>
      </c>
      <c r="I269" s="38"/>
      <c r="K269" s="25"/>
      <c r="L269" s="25"/>
      <c r="M269" s="26"/>
    </row>
    <row r="270" spans="1:64" s="54" customFormat="1" ht="25.5">
      <c r="A270" s="335"/>
      <c r="C270" s="336"/>
      <c r="D270" s="122" t="s">
        <v>757</v>
      </c>
      <c r="E270" s="70" t="s">
        <v>22</v>
      </c>
      <c r="F270" s="52">
        <v>1</v>
      </c>
      <c r="G270" s="125"/>
      <c r="H270" s="53">
        <f t="shared" si="1"/>
        <v>0</v>
      </c>
      <c r="I270" s="38"/>
      <c r="K270" s="25"/>
      <c r="L270" s="25"/>
      <c r="M270" s="26"/>
    </row>
    <row r="271" spans="1:64" s="133" customFormat="1">
      <c r="C271" s="134" t="s">
        <v>138</v>
      </c>
      <c r="D271" s="331" t="s">
        <v>139</v>
      </c>
      <c r="E271" s="136"/>
      <c r="F271" s="137"/>
      <c r="G271" s="138"/>
      <c r="H271" s="139" t="str">
        <f t="shared" ref="H271:H278" si="2">IF(G271=0," ",F271*G271)</f>
        <v xml:space="preserve"> </v>
      </c>
      <c r="AY271" s="140" t="s">
        <v>140</v>
      </c>
      <c r="AZ271" s="141"/>
      <c r="BA271" s="142"/>
      <c r="BB271" s="141" t="str">
        <f t="shared" ref="BB271:BB278" si="3">IF(F271=0," ",AZ271-(AZ271*BA271))</f>
        <v xml:space="preserve"> </v>
      </c>
      <c r="BC271" s="141" t="str">
        <f t="shared" ref="BC271:BC278" si="4">IF(F271=0," ",AZ271*F271)</f>
        <v xml:space="preserve"> </v>
      </c>
      <c r="BD271" s="141" t="str">
        <f t="shared" ref="BD271:BD278" si="5">IF(F271=0," ",BC271-(BC271*BA271))</f>
        <v xml:space="preserve"> </v>
      </c>
      <c r="BE271" s="140"/>
      <c r="BF271" s="142"/>
      <c r="BG271" s="143"/>
      <c r="BH271" s="143" t="str">
        <f t="shared" ref="BH271:BH278" si="6">IF(F271=0," ",IF(BF271=0,BG271,BB271*BF271))</f>
        <v xml:space="preserve"> </v>
      </c>
      <c r="BI271" s="143" t="str">
        <f t="shared" ref="BI271:BI278" si="7">IF(F271=0," ",IF(BF271=0,BG271*F271,BB271*BF271*F271))</f>
        <v xml:space="preserve"> </v>
      </c>
      <c r="BJ271" s="144"/>
      <c r="BK271" s="143" t="str">
        <f t="shared" ref="BK271:BK278" si="8">IF(F271=0," ",BB271+BH271)</f>
        <v xml:space="preserve"> </v>
      </c>
      <c r="BL271" s="143" t="str">
        <f t="shared" ref="BL271:BL278" si="9">IF(F271=0," ",BD271+BI271)</f>
        <v xml:space="preserve"> </v>
      </c>
    </row>
    <row r="272" spans="1:64" s="133" customFormat="1">
      <c r="C272" s="134" t="s">
        <v>138</v>
      </c>
      <c r="D272" s="331" t="s">
        <v>141</v>
      </c>
      <c r="E272" s="136"/>
      <c r="F272" s="137"/>
      <c r="G272" s="138"/>
      <c r="H272" s="139" t="str">
        <f t="shared" si="2"/>
        <v xml:space="preserve"> </v>
      </c>
      <c r="AY272" s="140" t="s">
        <v>140</v>
      </c>
      <c r="AZ272" s="141"/>
      <c r="BA272" s="142"/>
      <c r="BB272" s="141" t="str">
        <f t="shared" si="3"/>
        <v xml:space="preserve"> </v>
      </c>
      <c r="BC272" s="141" t="str">
        <f t="shared" si="4"/>
        <v xml:space="preserve"> </v>
      </c>
      <c r="BD272" s="141" t="str">
        <f t="shared" si="5"/>
        <v xml:space="preserve"> </v>
      </c>
      <c r="BE272" s="140"/>
      <c r="BF272" s="142"/>
      <c r="BG272" s="143"/>
      <c r="BH272" s="143" t="str">
        <f t="shared" si="6"/>
        <v xml:space="preserve"> </v>
      </c>
      <c r="BI272" s="143" t="str">
        <f t="shared" si="7"/>
        <v xml:space="preserve"> </v>
      </c>
      <c r="BJ272" s="144"/>
      <c r="BK272" s="143" t="str">
        <f t="shared" si="8"/>
        <v xml:space="preserve"> </v>
      </c>
      <c r="BL272" s="143" t="str">
        <f t="shared" si="9"/>
        <v xml:space="preserve"> </v>
      </c>
    </row>
    <row r="273" spans="3:64" s="133" customFormat="1">
      <c r="C273" s="134" t="s">
        <v>138</v>
      </c>
      <c r="D273" s="331" t="s">
        <v>142</v>
      </c>
      <c r="E273" s="136"/>
      <c r="F273" s="137"/>
      <c r="G273" s="138"/>
      <c r="H273" s="139" t="str">
        <f t="shared" si="2"/>
        <v xml:space="preserve"> </v>
      </c>
      <c r="AY273" s="140" t="s">
        <v>140</v>
      </c>
      <c r="AZ273" s="141"/>
      <c r="BA273" s="142"/>
      <c r="BB273" s="141" t="str">
        <f t="shared" si="3"/>
        <v xml:space="preserve"> </v>
      </c>
      <c r="BC273" s="141" t="str">
        <f t="shared" si="4"/>
        <v xml:space="preserve"> </v>
      </c>
      <c r="BD273" s="141" t="str">
        <f t="shared" si="5"/>
        <v xml:space="preserve"> </v>
      </c>
      <c r="BE273" s="140"/>
      <c r="BF273" s="142"/>
      <c r="BG273" s="143"/>
      <c r="BH273" s="143" t="str">
        <f t="shared" si="6"/>
        <v xml:space="preserve"> </v>
      </c>
      <c r="BI273" s="143" t="str">
        <f t="shared" si="7"/>
        <v xml:space="preserve"> </v>
      </c>
      <c r="BJ273" s="144"/>
      <c r="BK273" s="143" t="str">
        <f t="shared" si="8"/>
        <v xml:space="preserve"> </v>
      </c>
      <c r="BL273" s="143" t="str">
        <f t="shared" si="9"/>
        <v xml:space="preserve"> </v>
      </c>
    </row>
    <row r="274" spans="3:64" s="133" customFormat="1">
      <c r="C274" s="134" t="s">
        <v>138</v>
      </c>
      <c r="D274" s="331" t="s">
        <v>149</v>
      </c>
      <c r="E274" s="136"/>
      <c r="F274" s="137"/>
      <c r="G274" s="138"/>
      <c r="H274" s="139" t="str">
        <f t="shared" si="2"/>
        <v xml:space="preserve"> </v>
      </c>
      <c r="AY274" s="140" t="s">
        <v>140</v>
      </c>
      <c r="AZ274" s="141"/>
      <c r="BA274" s="142"/>
      <c r="BB274" s="141" t="str">
        <f t="shared" si="3"/>
        <v xml:space="preserve"> </v>
      </c>
      <c r="BC274" s="141" t="str">
        <f t="shared" si="4"/>
        <v xml:space="preserve"> </v>
      </c>
      <c r="BD274" s="141" t="str">
        <f t="shared" si="5"/>
        <v xml:space="preserve"> </v>
      </c>
      <c r="BE274" s="140"/>
      <c r="BF274" s="142"/>
      <c r="BG274" s="143"/>
      <c r="BH274" s="143" t="str">
        <f t="shared" si="6"/>
        <v xml:space="preserve"> </v>
      </c>
      <c r="BI274" s="143" t="str">
        <f t="shared" si="7"/>
        <v xml:space="preserve"> </v>
      </c>
      <c r="BJ274" s="144"/>
      <c r="BK274" s="143" t="str">
        <f t="shared" si="8"/>
        <v xml:space="preserve"> </v>
      </c>
      <c r="BL274" s="143" t="str">
        <f t="shared" si="9"/>
        <v xml:space="preserve"> </v>
      </c>
    </row>
    <row r="275" spans="3:64" s="133" customFormat="1" ht="25.5">
      <c r="C275" s="134" t="s">
        <v>138</v>
      </c>
      <c r="D275" s="331" t="s">
        <v>144</v>
      </c>
      <c r="E275" s="136"/>
      <c r="F275" s="137"/>
      <c r="G275" s="138"/>
      <c r="H275" s="139" t="str">
        <f t="shared" si="2"/>
        <v xml:space="preserve"> </v>
      </c>
      <c r="AY275" s="140" t="s">
        <v>140</v>
      </c>
      <c r="AZ275" s="141"/>
      <c r="BA275" s="142"/>
      <c r="BB275" s="141" t="str">
        <f t="shared" si="3"/>
        <v xml:space="preserve"> </v>
      </c>
      <c r="BC275" s="141" t="str">
        <f t="shared" si="4"/>
        <v xml:space="preserve"> </v>
      </c>
      <c r="BD275" s="141" t="str">
        <f t="shared" si="5"/>
        <v xml:space="preserve"> </v>
      </c>
      <c r="BE275" s="140"/>
      <c r="BF275" s="142"/>
      <c r="BG275" s="143"/>
      <c r="BH275" s="143" t="str">
        <f t="shared" si="6"/>
        <v xml:space="preserve"> </v>
      </c>
      <c r="BI275" s="143" t="str">
        <f t="shared" si="7"/>
        <v xml:space="preserve"> </v>
      </c>
      <c r="BJ275" s="144"/>
      <c r="BK275" s="143" t="str">
        <f t="shared" si="8"/>
        <v xml:space="preserve"> </v>
      </c>
      <c r="BL275" s="143" t="str">
        <f t="shared" si="9"/>
        <v xml:space="preserve"> </v>
      </c>
    </row>
    <row r="276" spans="3:64" s="133" customFormat="1">
      <c r="C276" s="134" t="s">
        <v>138</v>
      </c>
      <c r="D276" s="331" t="s">
        <v>145</v>
      </c>
      <c r="E276" s="136"/>
      <c r="F276" s="137"/>
      <c r="G276" s="138"/>
      <c r="H276" s="139" t="str">
        <f t="shared" si="2"/>
        <v xml:space="preserve"> </v>
      </c>
      <c r="AY276" s="140" t="s">
        <v>140</v>
      </c>
      <c r="AZ276" s="141"/>
      <c r="BA276" s="142"/>
      <c r="BB276" s="141" t="str">
        <f t="shared" si="3"/>
        <v xml:space="preserve"> </v>
      </c>
      <c r="BC276" s="141" t="str">
        <f t="shared" si="4"/>
        <v xml:space="preserve"> </v>
      </c>
      <c r="BD276" s="141" t="str">
        <f t="shared" si="5"/>
        <v xml:space="preserve"> </v>
      </c>
      <c r="BE276" s="140"/>
      <c r="BF276" s="142"/>
      <c r="BG276" s="143"/>
      <c r="BH276" s="143" t="str">
        <f t="shared" si="6"/>
        <v xml:space="preserve"> </v>
      </c>
      <c r="BI276" s="143" t="str">
        <f t="shared" si="7"/>
        <v xml:space="preserve"> </v>
      </c>
      <c r="BJ276" s="144"/>
      <c r="BK276" s="143" t="str">
        <f t="shared" si="8"/>
        <v xml:space="preserve"> </v>
      </c>
      <c r="BL276" s="143" t="str">
        <f t="shared" si="9"/>
        <v xml:space="preserve"> </v>
      </c>
    </row>
    <row r="277" spans="3:64" s="133" customFormat="1">
      <c r="C277" s="134" t="s">
        <v>138</v>
      </c>
      <c r="D277" s="331" t="s">
        <v>150</v>
      </c>
      <c r="E277" s="136"/>
      <c r="F277" s="137"/>
      <c r="G277" s="138"/>
      <c r="H277" s="139" t="str">
        <f t="shared" si="2"/>
        <v xml:space="preserve"> </v>
      </c>
      <c r="AY277" s="140" t="s">
        <v>140</v>
      </c>
      <c r="AZ277" s="141"/>
      <c r="BA277" s="142"/>
      <c r="BB277" s="141" t="str">
        <f t="shared" si="3"/>
        <v xml:space="preserve"> </v>
      </c>
      <c r="BC277" s="141" t="str">
        <f t="shared" si="4"/>
        <v xml:space="preserve"> </v>
      </c>
      <c r="BD277" s="141" t="str">
        <f t="shared" si="5"/>
        <v xml:space="preserve"> </v>
      </c>
      <c r="BE277" s="140"/>
      <c r="BF277" s="142"/>
      <c r="BG277" s="143"/>
      <c r="BH277" s="143" t="str">
        <f t="shared" si="6"/>
        <v xml:space="preserve"> </v>
      </c>
      <c r="BI277" s="143" t="str">
        <f t="shared" si="7"/>
        <v xml:space="preserve"> </v>
      </c>
      <c r="BJ277" s="144"/>
      <c r="BK277" s="143" t="str">
        <f t="shared" si="8"/>
        <v xml:space="preserve"> </v>
      </c>
      <c r="BL277" s="143" t="str">
        <f t="shared" si="9"/>
        <v xml:space="preserve"> </v>
      </c>
    </row>
    <row r="278" spans="3:64" s="133" customFormat="1">
      <c r="C278" s="134" t="s">
        <v>138</v>
      </c>
      <c r="D278" s="331" t="s">
        <v>151</v>
      </c>
      <c r="E278" s="136"/>
      <c r="F278" s="137"/>
      <c r="G278" s="138"/>
      <c r="H278" s="139" t="str">
        <f t="shared" si="2"/>
        <v xml:space="preserve"> </v>
      </c>
      <c r="AY278" s="140" t="s">
        <v>140</v>
      </c>
      <c r="AZ278" s="141"/>
      <c r="BA278" s="142"/>
      <c r="BB278" s="141" t="str">
        <f t="shared" si="3"/>
        <v xml:space="preserve"> </v>
      </c>
      <c r="BC278" s="141" t="str">
        <f t="shared" si="4"/>
        <v xml:space="preserve"> </v>
      </c>
      <c r="BD278" s="141" t="str">
        <f t="shared" si="5"/>
        <v xml:space="preserve"> </v>
      </c>
      <c r="BE278" s="140"/>
      <c r="BF278" s="142"/>
      <c r="BG278" s="143"/>
      <c r="BH278" s="143" t="str">
        <f t="shared" si="6"/>
        <v xml:space="preserve"> </v>
      </c>
      <c r="BI278" s="143" t="str">
        <f t="shared" si="7"/>
        <v xml:space="preserve"> </v>
      </c>
      <c r="BJ278" s="144"/>
      <c r="BK278" s="143" t="str">
        <f t="shared" si="8"/>
        <v xml:space="preserve"> </v>
      </c>
      <c r="BL278" s="143" t="str">
        <f t="shared" si="9"/>
        <v xml:space="preserve"> </v>
      </c>
    </row>
    <row r="279" spans="3:64" s="54" customFormat="1">
      <c r="C279" s="78"/>
      <c r="D279" s="123" t="s">
        <v>723</v>
      </c>
      <c r="E279" s="70" t="s">
        <v>22</v>
      </c>
      <c r="F279" s="56">
        <v>1</v>
      </c>
      <c r="G279" s="95"/>
      <c r="H279" s="53">
        <f t="shared" si="1"/>
        <v>0</v>
      </c>
      <c r="I279" s="38"/>
      <c r="K279" s="25"/>
      <c r="L279" s="25"/>
      <c r="M279" s="26"/>
    </row>
    <row r="280" spans="3:64" s="54" customFormat="1">
      <c r="C280" s="78"/>
      <c r="D280" s="118" t="s">
        <v>724</v>
      </c>
      <c r="E280" s="70" t="s">
        <v>22</v>
      </c>
      <c r="F280" s="56">
        <v>2</v>
      </c>
      <c r="G280" s="125"/>
      <c r="H280" s="53">
        <f t="shared" si="1"/>
        <v>0</v>
      </c>
      <c r="I280" s="38"/>
      <c r="K280" s="25"/>
      <c r="L280" s="25"/>
      <c r="M280" s="26"/>
    </row>
    <row r="281" spans="3:64" s="54" customFormat="1">
      <c r="C281" s="78"/>
      <c r="D281" s="118" t="s">
        <v>126</v>
      </c>
      <c r="E281" s="70" t="s">
        <v>22</v>
      </c>
      <c r="F281" s="56">
        <v>1</v>
      </c>
      <c r="G281" s="95"/>
      <c r="H281" s="53">
        <f t="shared" si="1"/>
        <v>0</v>
      </c>
      <c r="I281" s="38"/>
      <c r="K281" s="25"/>
      <c r="L281" s="25"/>
      <c r="M281" s="26"/>
    </row>
    <row r="282" spans="3:64" s="54" customFormat="1">
      <c r="C282" s="78"/>
      <c r="D282" s="123" t="s">
        <v>725</v>
      </c>
      <c r="E282" s="70" t="s">
        <v>22</v>
      </c>
      <c r="F282" s="56">
        <v>1</v>
      </c>
      <c r="G282" s="95"/>
      <c r="H282" s="53">
        <f t="shared" si="1"/>
        <v>0</v>
      </c>
      <c r="I282" s="38"/>
      <c r="K282" s="25"/>
      <c r="L282" s="25"/>
      <c r="M282" s="26"/>
    </row>
    <row r="283" spans="3:64" s="54" customFormat="1">
      <c r="C283" s="78"/>
      <c r="D283" s="123" t="s">
        <v>127</v>
      </c>
      <c r="E283" s="70" t="s">
        <v>22</v>
      </c>
      <c r="F283" s="56">
        <v>2</v>
      </c>
      <c r="G283" s="95"/>
      <c r="H283" s="53">
        <f t="shared" si="1"/>
        <v>0</v>
      </c>
      <c r="I283" s="38"/>
      <c r="K283" s="25"/>
      <c r="L283" s="25"/>
      <c r="M283" s="26"/>
    </row>
    <row r="284" spans="3:64" s="54" customFormat="1">
      <c r="C284" s="78"/>
      <c r="D284" s="118" t="s">
        <v>726</v>
      </c>
      <c r="E284" s="70" t="s">
        <v>22</v>
      </c>
      <c r="F284" s="56">
        <v>1</v>
      </c>
      <c r="G284" s="95"/>
      <c r="H284" s="53">
        <f t="shared" si="1"/>
        <v>0</v>
      </c>
      <c r="I284" s="38"/>
      <c r="K284" s="25"/>
      <c r="L284" s="25"/>
      <c r="M284" s="26"/>
    </row>
    <row r="285" spans="3:64" s="54" customFormat="1">
      <c r="C285" s="78"/>
      <c r="D285" s="118" t="s">
        <v>125</v>
      </c>
      <c r="E285" s="70" t="s">
        <v>22</v>
      </c>
      <c r="F285" s="56">
        <v>1</v>
      </c>
      <c r="G285" s="95"/>
      <c r="H285" s="53">
        <f t="shared" si="1"/>
        <v>0</v>
      </c>
      <c r="I285" s="38"/>
      <c r="K285" s="25"/>
      <c r="L285" s="25"/>
      <c r="M285" s="26"/>
    </row>
    <row r="286" spans="3:64" s="54" customFormat="1">
      <c r="C286" s="78"/>
      <c r="D286" s="123" t="s">
        <v>727</v>
      </c>
      <c r="E286" s="70" t="s">
        <v>22</v>
      </c>
      <c r="F286" s="56">
        <v>2</v>
      </c>
      <c r="G286" s="95"/>
      <c r="H286" s="53">
        <f t="shared" si="1"/>
        <v>0</v>
      </c>
      <c r="I286" s="38"/>
      <c r="K286" s="25"/>
      <c r="L286" s="25"/>
      <c r="M286" s="26"/>
    </row>
    <row r="287" spans="3:64" s="54" customFormat="1" ht="114.75">
      <c r="C287" s="78"/>
      <c r="D287" s="124" t="s">
        <v>759</v>
      </c>
      <c r="E287" s="70"/>
      <c r="F287" s="56"/>
      <c r="G287" s="95"/>
      <c r="H287" s="53"/>
      <c r="I287" s="38"/>
      <c r="K287" s="25"/>
      <c r="L287" s="25"/>
      <c r="M287" s="26"/>
    </row>
    <row r="288" spans="3:64" s="54" customFormat="1" ht="38.25">
      <c r="C288" s="78"/>
      <c r="D288" s="122" t="s">
        <v>728</v>
      </c>
      <c r="E288" s="70" t="s">
        <v>22</v>
      </c>
      <c r="F288" s="56">
        <v>1</v>
      </c>
      <c r="G288" s="95"/>
      <c r="H288" s="53">
        <f t="shared" ref="H288" si="10">F288*G288</f>
        <v>0</v>
      </c>
      <c r="I288" s="38"/>
      <c r="K288" s="25"/>
      <c r="L288" s="25"/>
      <c r="M288" s="26"/>
    </row>
    <row r="289" spans="1:64" s="54" customFormat="1">
      <c r="C289" s="78"/>
      <c r="D289" s="122"/>
      <c r="E289" s="70"/>
      <c r="F289" s="56"/>
      <c r="G289" s="95"/>
      <c r="H289" s="53"/>
      <c r="I289" s="38"/>
      <c r="K289" s="25"/>
      <c r="L289" s="25"/>
      <c r="M289" s="26"/>
    </row>
    <row r="290" spans="1:64" s="54" customFormat="1" ht="38.25">
      <c r="A290" s="335"/>
      <c r="C290" s="336"/>
      <c r="D290" s="122" t="s">
        <v>152</v>
      </c>
      <c r="E290" s="70"/>
      <c r="F290" s="52"/>
      <c r="G290" s="125"/>
      <c r="H290" s="53"/>
      <c r="I290" s="38"/>
      <c r="K290" s="25"/>
      <c r="L290" s="25"/>
      <c r="M290" s="26"/>
    </row>
    <row r="291" spans="1:64" s="133" customFormat="1">
      <c r="C291" s="134" t="s">
        <v>138</v>
      </c>
      <c r="D291" s="331" t="s">
        <v>153</v>
      </c>
      <c r="E291" s="136"/>
      <c r="F291" s="137"/>
      <c r="G291" s="138"/>
      <c r="H291" s="139" t="str">
        <f t="shared" ref="H291:H314" si="11">IF(G291=0," ",F291*G291)</f>
        <v xml:space="preserve"> </v>
      </c>
      <c r="AY291" s="140" t="s">
        <v>140</v>
      </c>
      <c r="AZ291" s="141"/>
      <c r="BA291" s="142"/>
      <c r="BB291" s="141" t="str">
        <f t="shared" ref="BB291:BB314" si="12">IF(F291=0," ",AZ291-(AZ291*BA291))</f>
        <v xml:space="preserve"> </v>
      </c>
      <c r="BC291" s="141" t="str">
        <f t="shared" ref="BC291:BC314" si="13">IF(F291=0," ",AZ291*F291)</f>
        <v xml:space="preserve"> </v>
      </c>
      <c r="BD291" s="141" t="str">
        <f t="shared" ref="BD291:BD314" si="14">IF(F291=0," ",BC291-(BC291*BA291))</f>
        <v xml:space="preserve"> </v>
      </c>
      <c r="BE291" s="140"/>
      <c r="BF291" s="142"/>
      <c r="BG291" s="143"/>
      <c r="BH291" s="143" t="str">
        <f t="shared" ref="BH291:BH314" si="15">IF(F291=0," ",IF(BF291=0,BG291,BB291*BF291))</f>
        <v xml:space="preserve"> </v>
      </c>
      <c r="BI291" s="143" t="str">
        <f t="shared" ref="BI291:BI314" si="16">IF(F291=0," ",IF(BF291=0,BG291*F291,BB291*BF291*F291))</f>
        <v xml:space="preserve"> </v>
      </c>
      <c r="BJ291" s="144"/>
      <c r="BK291" s="143" t="str">
        <f t="shared" ref="BK291:BK314" si="17">IF(F291=0," ",BB291+BH291)</f>
        <v xml:space="preserve"> </v>
      </c>
      <c r="BL291" s="143" t="str">
        <f t="shared" ref="BL291:BL314" si="18">IF(F291=0," ",BD291+BI291)</f>
        <v xml:space="preserve"> </v>
      </c>
    </row>
    <row r="292" spans="1:64" s="133" customFormat="1">
      <c r="C292" s="134" t="s">
        <v>138</v>
      </c>
      <c r="D292" s="331" t="s">
        <v>154</v>
      </c>
      <c r="E292" s="136"/>
      <c r="F292" s="137"/>
      <c r="G292" s="138"/>
      <c r="H292" s="139" t="str">
        <f t="shared" si="11"/>
        <v xml:space="preserve"> </v>
      </c>
      <c r="AY292" s="140" t="s">
        <v>140</v>
      </c>
      <c r="AZ292" s="141"/>
      <c r="BA292" s="142"/>
      <c r="BB292" s="141" t="str">
        <f t="shared" si="12"/>
        <v xml:space="preserve"> </v>
      </c>
      <c r="BC292" s="141" t="str">
        <f t="shared" si="13"/>
        <v xml:space="preserve"> </v>
      </c>
      <c r="BD292" s="141" t="str">
        <f t="shared" si="14"/>
        <v xml:space="preserve"> </v>
      </c>
      <c r="BE292" s="140"/>
      <c r="BF292" s="142"/>
      <c r="BG292" s="143"/>
      <c r="BH292" s="143" t="str">
        <f t="shared" si="15"/>
        <v xml:space="preserve"> </v>
      </c>
      <c r="BI292" s="143" t="str">
        <f t="shared" si="16"/>
        <v xml:space="preserve"> </v>
      </c>
      <c r="BJ292" s="144"/>
      <c r="BK292" s="143" t="str">
        <f t="shared" si="17"/>
        <v xml:space="preserve"> </v>
      </c>
      <c r="BL292" s="143" t="str">
        <f t="shared" si="18"/>
        <v xml:space="preserve"> </v>
      </c>
    </row>
    <row r="293" spans="1:64" s="133" customFormat="1">
      <c r="C293" s="134" t="s">
        <v>138</v>
      </c>
      <c r="D293" s="331" t="s">
        <v>155</v>
      </c>
      <c r="E293" s="136"/>
      <c r="F293" s="137"/>
      <c r="G293" s="138"/>
      <c r="H293" s="139" t="str">
        <f t="shared" si="11"/>
        <v xml:space="preserve"> </v>
      </c>
      <c r="AY293" s="140" t="s">
        <v>140</v>
      </c>
      <c r="AZ293" s="141"/>
      <c r="BA293" s="142"/>
      <c r="BB293" s="141" t="str">
        <f t="shared" si="12"/>
        <v xml:space="preserve"> </v>
      </c>
      <c r="BC293" s="141" t="str">
        <f t="shared" si="13"/>
        <v xml:space="preserve"> </v>
      </c>
      <c r="BD293" s="141" t="str">
        <f t="shared" si="14"/>
        <v xml:space="preserve"> </v>
      </c>
      <c r="BE293" s="140"/>
      <c r="BF293" s="142"/>
      <c r="BG293" s="143"/>
      <c r="BH293" s="143" t="str">
        <f t="shared" si="15"/>
        <v xml:space="preserve"> </v>
      </c>
      <c r="BI293" s="143" t="str">
        <f t="shared" si="16"/>
        <v xml:space="preserve"> </v>
      </c>
      <c r="BJ293" s="144"/>
      <c r="BK293" s="143" t="str">
        <f t="shared" si="17"/>
        <v xml:space="preserve"> </v>
      </c>
      <c r="BL293" s="143" t="str">
        <f t="shared" si="18"/>
        <v xml:space="preserve"> </v>
      </c>
    </row>
    <row r="294" spans="1:64" s="133" customFormat="1">
      <c r="C294" s="134" t="s">
        <v>138</v>
      </c>
      <c r="D294" s="331" t="s">
        <v>156</v>
      </c>
      <c r="E294" s="136"/>
      <c r="F294" s="137"/>
      <c r="G294" s="138"/>
      <c r="H294" s="139" t="str">
        <f t="shared" si="11"/>
        <v xml:space="preserve"> </v>
      </c>
      <c r="AY294" s="140" t="s">
        <v>140</v>
      </c>
      <c r="AZ294" s="141"/>
      <c r="BA294" s="142"/>
      <c r="BB294" s="141" t="str">
        <f t="shared" si="12"/>
        <v xml:space="preserve"> </v>
      </c>
      <c r="BC294" s="141" t="str">
        <f t="shared" si="13"/>
        <v xml:space="preserve"> </v>
      </c>
      <c r="BD294" s="141" t="str">
        <f t="shared" si="14"/>
        <v xml:space="preserve"> </v>
      </c>
      <c r="BE294" s="140"/>
      <c r="BF294" s="142"/>
      <c r="BG294" s="143"/>
      <c r="BH294" s="143" t="str">
        <f t="shared" si="15"/>
        <v xml:space="preserve"> </v>
      </c>
      <c r="BI294" s="143" t="str">
        <f t="shared" si="16"/>
        <v xml:space="preserve"> </v>
      </c>
      <c r="BJ294" s="144"/>
      <c r="BK294" s="143" t="str">
        <f t="shared" si="17"/>
        <v xml:space="preserve"> </v>
      </c>
      <c r="BL294" s="143" t="str">
        <f t="shared" si="18"/>
        <v xml:space="preserve"> </v>
      </c>
    </row>
    <row r="295" spans="1:64" s="133" customFormat="1">
      <c r="C295" s="134" t="s">
        <v>138</v>
      </c>
      <c r="D295" s="331" t="s">
        <v>157</v>
      </c>
      <c r="E295" s="136"/>
      <c r="F295" s="137"/>
      <c r="G295" s="138"/>
      <c r="H295" s="139" t="str">
        <f t="shared" si="11"/>
        <v xml:space="preserve"> </v>
      </c>
      <c r="AY295" s="140" t="s">
        <v>140</v>
      </c>
      <c r="AZ295" s="141"/>
      <c r="BA295" s="142"/>
      <c r="BB295" s="141" t="str">
        <f t="shared" si="12"/>
        <v xml:space="preserve"> </v>
      </c>
      <c r="BC295" s="141" t="str">
        <f t="shared" si="13"/>
        <v xml:space="preserve"> </v>
      </c>
      <c r="BD295" s="141" t="str">
        <f t="shared" si="14"/>
        <v xml:space="preserve"> </v>
      </c>
      <c r="BE295" s="140"/>
      <c r="BF295" s="142"/>
      <c r="BG295" s="143"/>
      <c r="BH295" s="143" t="str">
        <f t="shared" si="15"/>
        <v xml:space="preserve"> </v>
      </c>
      <c r="BI295" s="143" t="str">
        <f t="shared" si="16"/>
        <v xml:space="preserve"> </v>
      </c>
      <c r="BJ295" s="144"/>
      <c r="BK295" s="143" t="str">
        <f t="shared" si="17"/>
        <v xml:space="preserve"> </v>
      </c>
      <c r="BL295" s="143" t="str">
        <f t="shared" si="18"/>
        <v xml:space="preserve"> </v>
      </c>
    </row>
    <row r="296" spans="1:64" s="133" customFormat="1">
      <c r="C296" s="134" t="s">
        <v>138</v>
      </c>
      <c r="D296" s="331" t="s">
        <v>158</v>
      </c>
      <c r="E296" s="136"/>
      <c r="F296" s="137"/>
      <c r="G296" s="138"/>
      <c r="H296" s="139" t="str">
        <f t="shared" si="11"/>
        <v xml:space="preserve"> </v>
      </c>
      <c r="AY296" s="140" t="s">
        <v>140</v>
      </c>
      <c r="AZ296" s="141"/>
      <c r="BA296" s="142"/>
      <c r="BB296" s="141" t="str">
        <f t="shared" si="12"/>
        <v xml:space="preserve"> </v>
      </c>
      <c r="BC296" s="141" t="str">
        <f t="shared" si="13"/>
        <v xml:space="preserve"> </v>
      </c>
      <c r="BD296" s="141" t="str">
        <f t="shared" si="14"/>
        <v xml:space="preserve"> </v>
      </c>
      <c r="BE296" s="140"/>
      <c r="BF296" s="142"/>
      <c r="BG296" s="143"/>
      <c r="BH296" s="143" t="str">
        <f t="shared" si="15"/>
        <v xml:space="preserve"> </v>
      </c>
      <c r="BI296" s="143" t="str">
        <f t="shared" si="16"/>
        <v xml:space="preserve"> </v>
      </c>
      <c r="BJ296" s="144"/>
      <c r="BK296" s="143" t="str">
        <f t="shared" si="17"/>
        <v xml:space="preserve"> </v>
      </c>
      <c r="BL296" s="143" t="str">
        <f t="shared" si="18"/>
        <v xml:space="preserve"> </v>
      </c>
    </row>
    <row r="297" spans="1:64" s="133" customFormat="1">
      <c r="C297" s="134" t="s">
        <v>138</v>
      </c>
      <c r="D297" s="331" t="s">
        <v>159</v>
      </c>
      <c r="E297" s="136"/>
      <c r="F297" s="137"/>
      <c r="G297" s="138"/>
      <c r="H297" s="139" t="str">
        <f t="shared" si="11"/>
        <v xml:space="preserve"> </v>
      </c>
      <c r="AY297" s="140" t="s">
        <v>140</v>
      </c>
      <c r="AZ297" s="141"/>
      <c r="BA297" s="142"/>
      <c r="BB297" s="141" t="str">
        <f t="shared" si="12"/>
        <v xml:space="preserve"> </v>
      </c>
      <c r="BC297" s="141" t="str">
        <f t="shared" si="13"/>
        <v xml:space="preserve"> </v>
      </c>
      <c r="BD297" s="141" t="str">
        <f t="shared" si="14"/>
        <v xml:space="preserve"> </v>
      </c>
      <c r="BE297" s="140"/>
      <c r="BF297" s="142"/>
      <c r="BG297" s="143"/>
      <c r="BH297" s="143" t="str">
        <f t="shared" si="15"/>
        <v xml:space="preserve"> </v>
      </c>
      <c r="BI297" s="143" t="str">
        <f t="shared" si="16"/>
        <v xml:space="preserve"> </v>
      </c>
      <c r="BJ297" s="144"/>
      <c r="BK297" s="143" t="str">
        <f t="shared" si="17"/>
        <v xml:space="preserve"> </v>
      </c>
      <c r="BL297" s="143" t="str">
        <f t="shared" si="18"/>
        <v xml:space="preserve"> </v>
      </c>
    </row>
    <row r="298" spans="1:64" s="133" customFormat="1">
      <c r="C298" s="134" t="s">
        <v>138</v>
      </c>
      <c r="D298" s="331" t="s">
        <v>160</v>
      </c>
      <c r="E298" s="136"/>
      <c r="F298" s="137"/>
      <c r="G298" s="138"/>
      <c r="H298" s="139" t="str">
        <f t="shared" si="11"/>
        <v xml:space="preserve"> </v>
      </c>
      <c r="AY298" s="140" t="s">
        <v>140</v>
      </c>
      <c r="AZ298" s="141"/>
      <c r="BA298" s="142"/>
      <c r="BB298" s="141" t="str">
        <f t="shared" si="12"/>
        <v xml:space="preserve"> </v>
      </c>
      <c r="BC298" s="141" t="str">
        <f t="shared" si="13"/>
        <v xml:space="preserve"> </v>
      </c>
      <c r="BD298" s="141" t="str">
        <f t="shared" si="14"/>
        <v xml:space="preserve"> </v>
      </c>
      <c r="BE298" s="140"/>
      <c r="BF298" s="142"/>
      <c r="BG298" s="143"/>
      <c r="BH298" s="143" t="str">
        <f t="shared" si="15"/>
        <v xml:space="preserve"> </v>
      </c>
      <c r="BI298" s="143" t="str">
        <f t="shared" si="16"/>
        <v xml:space="preserve"> </v>
      </c>
      <c r="BJ298" s="144"/>
      <c r="BK298" s="143" t="str">
        <f t="shared" si="17"/>
        <v xml:space="preserve"> </v>
      </c>
      <c r="BL298" s="143" t="str">
        <f t="shared" si="18"/>
        <v xml:space="preserve"> </v>
      </c>
    </row>
    <row r="299" spans="1:64" s="133" customFormat="1">
      <c r="C299" s="134" t="s">
        <v>138</v>
      </c>
      <c r="D299" s="331" t="s">
        <v>168</v>
      </c>
      <c r="E299" s="136"/>
      <c r="F299" s="137"/>
      <c r="G299" s="138"/>
      <c r="H299" s="139" t="str">
        <f t="shared" si="11"/>
        <v xml:space="preserve"> </v>
      </c>
      <c r="AY299" s="140" t="s">
        <v>140</v>
      </c>
      <c r="AZ299" s="141"/>
      <c r="BA299" s="142"/>
      <c r="BB299" s="141" t="str">
        <f t="shared" si="12"/>
        <v xml:space="preserve"> </v>
      </c>
      <c r="BC299" s="141" t="str">
        <f t="shared" si="13"/>
        <v xml:space="preserve"> </v>
      </c>
      <c r="BD299" s="141" t="str">
        <f t="shared" si="14"/>
        <v xml:space="preserve"> </v>
      </c>
      <c r="BE299" s="140"/>
      <c r="BF299" s="142"/>
      <c r="BG299" s="143"/>
      <c r="BH299" s="143" t="str">
        <f t="shared" si="15"/>
        <v xml:space="preserve"> </v>
      </c>
      <c r="BI299" s="143" t="str">
        <f t="shared" si="16"/>
        <v xml:space="preserve"> </v>
      </c>
      <c r="BJ299" s="144"/>
      <c r="BK299" s="143" t="str">
        <f t="shared" si="17"/>
        <v xml:space="preserve"> </v>
      </c>
      <c r="BL299" s="143" t="str">
        <f t="shared" si="18"/>
        <v xml:space="preserve"> </v>
      </c>
    </row>
    <row r="300" spans="1:64" s="133" customFormat="1">
      <c r="C300" s="134" t="s">
        <v>138</v>
      </c>
      <c r="D300" s="331" t="s">
        <v>161</v>
      </c>
      <c r="E300" s="136"/>
      <c r="F300" s="137"/>
      <c r="G300" s="138"/>
      <c r="H300" s="139" t="str">
        <f t="shared" si="11"/>
        <v xml:space="preserve"> </v>
      </c>
      <c r="AY300" s="140" t="s">
        <v>140</v>
      </c>
      <c r="AZ300" s="141"/>
      <c r="BA300" s="142"/>
      <c r="BB300" s="141" t="str">
        <f t="shared" si="12"/>
        <v xml:space="preserve"> </v>
      </c>
      <c r="BC300" s="141" t="str">
        <f t="shared" si="13"/>
        <v xml:space="preserve"> </v>
      </c>
      <c r="BD300" s="141" t="str">
        <f t="shared" si="14"/>
        <v xml:space="preserve"> </v>
      </c>
      <c r="BE300" s="140"/>
      <c r="BF300" s="142"/>
      <c r="BG300" s="143"/>
      <c r="BH300" s="143" t="str">
        <f t="shared" si="15"/>
        <v xml:space="preserve"> </v>
      </c>
      <c r="BI300" s="143" t="str">
        <f t="shared" si="16"/>
        <v xml:space="preserve"> </v>
      </c>
      <c r="BJ300" s="144"/>
      <c r="BK300" s="143" t="str">
        <f t="shared" si="17"/>
        <v xml:space="preserve"> </v>
      </c>
      <c r="BL300" s="143" t="str">
        <f t="shared" si="18"/>
        <v xml:space="preserve"> </v>
      </c>
    </row>
    <row r="301" spans="1:64" s="133" customFormat="1">
      <c r="C301" s="134" t="s">
        <v>138</v>
      </c>
      <c r="D301" s="331" t="s">
        <v>162</v>
      </c>
      <c r="E301" s="136"/>
      <c r="F301" s="137"/>
      <c r="G301" s="138"/>
      <c r="H301" s="139" t="str">
        <f t="shared" si="11"/>
        <v xml:space="preserve"> </v>
      </c>
      <c r="AY301" s="140" t="s">
        <v>140</v>
      </c>
      <c r="AZ301" s="141"/>
      <c r="BA301" s="142"/>
      <c r="BB301" s="141" t="str">
        <f t="shared" si="12"/>
        <v xml:space="preserve"> </v>
      </c>
      <c r="BC301" s="141" t="str">
        <f t="shared" si="13"/>
        <v xml:space="preserve"> </v>
      </c>
      <c r="BD301" s="141" t="str">
        <f t="shared" si="14"/>
        <v xml:space="preserve"> </v>
      </c>
      <c r="BE301" s="140"/>
      <c r="BF301" s="142"/>
      <c r="BG301" s="143"/>
      <c r="BH301" s="143" t="str">
        <f t="shared" si="15"/>
        <v xml:space="preserve"> </v>
      </c>
      <c r="BI301" s="143" t="str">
        <f t="shared" si="16"/>
        <v xml:space="preserve"> </v>
      </c>
      <c r="BJ301" s="144"/>
      <c r="BK301" s="143" t="str">
        <f t="shared" si="17"/>
        <v xml:space="preserve"> </v>
      </c>
      <c r="BL301" s="143" t="str">
        <f t="shared" si="18"/>
        <v xml:space="preserve"> </v>
      </c>
    </row>
    <row r="302" spans="1:64" s="133" customFormat="1">
      <c r="C302" s="134" t="s">
        <v>138</v>
      </c>
      <c r="D302" s="331" t="s">
        <v>163</v>
      </c>
      <c r="E302" s="136"/>
      <c r="F302" s="137"/>
      <c r="G302" s="138"/>
      <c r="H302" s="139" t="str">
        <f t="shared" si="11"/>
        <v xml:space="preserve"> </v>
      </c>
      <c r="AY302" s="140" t="s">
        <v>140</v>
      </c>
      <c r="AZ302" s="141"/>
      <c r="BA302" s="142"/>
      <c r="BB302" s="141" t="str">
        <f t="shared" si="12"/>
        <v xml:space="preserve"> </v>
      </c>
      <c r="BC302" s="141" t="str">
        <f t="shared" si="13"/>
        <v xml:space="preserve"> </v>
      </c>
      <c r="BD302" s="141" t="str">
        <f t="shared" si="14"/>
        <v xml:space="preserve"> </v>
      </c>
      <c r="BE302" s="140"/>
      <c r="BF302" s="142"/>
      <c r="BG302" s="143"/>
      <c r="BH302" s="143" t="str">
        <f t="shared" si="15"/>
        <v xml:space="preserve"> </v>
      </c>
      <c r="BI302" s="143" t="str">
        <f t="shared" si="16"/>
        <v xml:space="preserve"> </v>
      </c>
      <c r="BJ302" s="144"/>
      <c r="BK302" s="143" t="str">
        <f t="shared" si="17"/>
        <v xml:space="preserve"> </v>
      </c>
      <c r="BL302" s="143" t="str">
        <f t="shared" si="18"/>
        <v xml:space="preserve"> </v>
      </c>
    </row>
    <row r="303" spans="1:64" s="133" customFormat="1">
      <c r="C303" s="134" t="s">
        <v>138</v>
      </c>
      <c r="D303" s="331" t="s">
        <v>164</v>
      </c>
      <c r="E303" s="136"/>
      <c r="F303" s="137"/>
      <c r="G303" s="138"/>
      <c r="H303" s="139" t="str">
        <f t="shared" si="11"/>
        <v xml:space="preserve"> </v>
      </c>
      <c r="AY303" s="140" t="s">
        <v>140</v>
      </c>
      <c r="AZ303" s="141"/>
      <c r="BA303" s="142"/>
      <c r="BB303" s="141" t="str">
        <f t="shared" si="12"/>
        <v xml:space="preserve"> </v>
      </c>
      <c r="BC303" s="141" t="str">
        <f t="shared" si="13"/>
        <v xml:space="preserve"> </v>
      </c>
      <c r="BD303" s="141" t="str">
        <f t="shared" si="14"/>
        <v xml:space="preserve"> </v>
      </c>
      <c r="BE303" s="140"/>
      <c r="BF303" s="142"/>
      <c r="BG303" s="143"/>
      <c r="BH303" s="143" t="str">
        <f t="shared" si="15"/>
        <v xml:space="preserve"> </v>
      </c>
      <c r="BI303" s="143" t="str">
        <f t="shared" si="16"/>
        <v xml:space="preserve"> </v>
      </c>
      <c r="BJ303" s="144"/>
      <c r="BK303" s="143" t="str">
        <f t="shared" si="17"/>
        <v xml:space="preserve"> </v>
      </c>
      <c r="BL303" s="143" t="str">
        <f t="shared" si="18"/>
        <v xml:space="preserve"> </v>
      </c>
    </row>
    <row r="304" spans="1:64" s="133" customFormat="1">
      <c r="C304" s="134" t="s">
        <v>138</v>
      </c>
      <c r="D304" s="331" t="s">
        <v>165</v>
      </c>
      <c r="E304" s="136"/>
      <c r="F304" s="137"/>
      <c r="G304" s="138"/>
      <c r="H304" s="139" t="str">
        <f t="shared" si="11"/>
        <v xml:space="preserve"> </v>
      </c>
      <c r="AY304" s="140" t="s">
        <v>140</v>
      </c>
      <c r="AZ304" s="141"/>
      <c r="BA304" s="142"/>
      <c r="BB304" s="141" t="str">
        <f t="shared" si="12"/>
        <v xml:space="preserve"> </v>
      </c>
      <c r="BC304" s="141" t="str">
        <f t="shared" si="13"/>
        <v xml:space="preserve"> </v>
      </c>
      <c r="BD304" s="141" t="str">
        <f t="shared" si="14"/>
        <v xml:space="preserve"> </v>
      </c>
      <c r="BE304" s="140"/>
      <c r="BF304" s="142"/>
      <c r="BG304" s="143"/>
      <c r="BH304" s="143" t="str">
        <f t="shared" si="15"/>
        <v xml:space="preserve"> </v>
      </c>
      <c r="BI304" s="143" t="str">
        <f t="shared" si="16"/>
        <v xml:space="preserve"> </v>
      </c>
      <c r="BJ304" s="144"/>
      <c r="BK304" s="143" t="str">
        <f t="shared" si="17"/>
        <v xml:space="preserve"> </v>
      </c>
      <c r="BL304" s="143" t="str">
        <f t="shared" si="18"/>
        <v xml:space="preserve"> </v>
      </c>
    </row>
    <row r="305" spans="1:64" s="133" customFormat="1">
      <c r="C305" s="134" t="s">
        <v>138</v>
      </c>
      <c r="D305" s="331" t="s">
        <v>166</v>
      </c>
      <c r="E305" s="136"/>
      <c r="F305" s="137"/>
      <c r="G305" s="138"/>
      <c r="H305" s="139" t="str">
        <f t="shared" si="11"/>
        <v xml:space="preserve"> </v>
      </c>
      <c r="AY305" s="140" t="s">
        <v>140</v>
      </c>
      <c r="AZ305" s="141"/>
      <c r="BA305" s="142"/>
      <c r="BB305" s="141" t="str">
        <f t="shared" si="12"/>
        <v xml:space="preserve"> </v>
      </c>
      <c r="BC305" s="141" t="str">
        <f t="shared" si="13"/>
        <v xml:space="preserve"> </v>
      </c>
      <c r="BD305" s="141" t="str">
        <f t="shared" si="14"/>
        <v xml:space="preserve"> </v>
      </c>
      <c r="BE305" s="140"/>
      <c r="BF305" s="142"/>
      <c r="BG305" s="143"/>
      <c r="BH305" s="143" t="str">
        <f t="shared" si="15"/>
        <v xml:space="preserve"> </v>
      </c>
      <c r="BI305" s="143" t="str">
        <f t="shared" si="16"/>
        <v xml:space="preserve"> </v>
      </c>
      <c r="BJ305" s="144"/>
      <c r="BK305" s="143" t="str">
        <f t="shared" si="17"/>
        <v xml:space="preserve"> </v>
      </c>
      <c r="BL305" s="143" t="str">
        <f t="shared" si="18"/>
        <v xml:space="preserve"> </v>
      </c>
    </row>
    <row r="306" spans="1:64" s="133" customFormat="1">
      <c r="C306" s="134" t="s">
        <v>138</v>
      </c>
      <c r="D306" s="331" t="s">
        <v>749</v>
      </c>
      <c r="E306" s="136"/>
      <c r="F306" s="137"/>
      <c r="G306" s="138"/>
      <c r="H306" s="139" t="str">
        <f t="shared" si="11"/>
        <v xml:space="preserve"> </v>
      </c>
      <c r="AY306" s="140" t="s">
        <v>140</v>
      </c>
      <c r="AZ306" s="141"/>
      <c r="BA306" s="142"/>
      <c r="BB306" s="141" t="str">
        <f t="shared" si="12"/>
        <v xml:space="preserve"> </v>
      </c>
      <c r="BC306" s="141" t="str">
        <f t="shared" si="13"/>
        <v xml:space="preserve"> </v>
      </c>
      <c r="BD306" s="141" t="str">
        <f t="shared" si="14"/>
        <v xml:space="preserve"> </v>
      </c>
      <c r="BE306" s="140"/>
      <c r="BF306" s="142"/>
      <c r="BG306" s="143"/>
      <c r="BH306" s="143" t="str">
        <f t="shared" si="15"/>
        <v xml:space="preserve"> </v>
      </c>
      <c r="BI306" s="143" t="str">
        <f t="shared" si="16"/>
        <v xml:space="preserve"> </v>
      </c>
      <c r="BJ306" s="144"/>
      <c r="BK306" s="143" t="str">
        <f t="shared" si="17"/>
        <v xml:space="preserve"> </v>
      </c>
      <c r="BL306" s="143" t="str">
        <f t="shared" si="18"/>
        <v xml:space="preserve"> </v>
      </c>
    </row>
    <row r="307" spans="1:64" s="133" customFormat="1">
      <c r="C307" s="134" t="s">
        <v>138</v>
      </c>
      <c r="D307" s="331" t="s">
        <v>750</v>
      </c>
      <c r="E307" s="136"/>
      <c r="F307" s="137"/>
      <c r="G307" s="138"/>
      <c r="H307" s="139" t="str">
        <f t="shared" si="11"/>
        <v xml:space="preserve"> </v>
      </c>
      <c r="AY307" s="140" t="s">
        <v>140</v>
      </c>
      <c r="AZ307" s="141"/>
      <c r="BA307" s="142"/>
      <c r="BB307" s="141" t="str">
        <f t="shared" si="12"/>
        <v xml:space="preserve"> </v>
      </c>
      <c r="BC307" s="141" t="str">
        <f t="shared" si="13"/>
        <v xml:space="preserve"> </v>
      </c>
      <c r="BD307" s="141" t="str">
        <f t="shared" si="14"/>
        <v xml:space="preserve"> </v>
      </c>
      <c r="BE307" s="140"/>
      <c r="BF307" s="142"/>
      <c r="BG307" s="143"/>
      <c r="BH307" s="143" t="str">
        <f t="shared" si="15"/>
        <v xml:space="preserve"> </v>
      </c>
      <c r="BI307" s="143" t="str">
        <f t="shared" si="16"/>
        <v xml:space="preserve"> </v>
      </c>
      <c r="BJ307" s="144"/>
      <c r="BK307" s="143" t="str">
        <f t="shared" si="17"/>
        <v xml:space="preserve"> </v>
      </c>
      <c r="BL307" s="143" t="str">
        <f t="shared" si="18"/>
        <v xml:space="preserve"> </v>
      </c>
    </row>
    <row r="308" spans="1:64" s="133" customFormat="1">
      <c r="C308" s="134" t="s">
        <v>138</v>
      </c>
      <c r="D308" s="331" t="s">
        <v>751</v>
      </c>
      <c r="E308" s="136"/>
      <c r="F308" s="137"/>
      <c r="G308" s="138"/>
      <c r="H308" s="139" t="str">
        <f t="shared" si="11"/>
        <v xml:space="preserve"> </v>
      </c>
      <c r="AY308" s="140" t="s">
        <v>140</v>
      </c>
      <c r="AZ308" s="141"/>
      <c r="BA308" s="142"/>
      <c r="BB308" s="141" t="str">
        <f t="shared" si="12"/>
        <v xml:space="preserve"> </v>
      </c>
      <c r="BC308" s="141" t="str">
        <f t="shared" si="13"/>
        <v xml:space="preserve"> </v>
      </c>
      <c r="BD308" s="141" t="str">
        <f t="shared" si="14"/>
        <v xml:space="preserve"> </v>
      </c>
      <c r="BE308" s="140"/>
      <c r="BF308" s="142"/>
      <c r="BG308" s="143"/>
      <c r="BH308" s="143" t="str">
        <f t="shared" si="15"/>
        <v xml:space="preserve"> </v>
      </c>
      <c r="BI308" s="143" t="str">
        <f t="shared" si="16"/>
        <v xml:space="preserve"> </v>
      </c>
      <c r="BJ308" s="144"/>
      <c r="BK308" s="143" t="str">
        <f t="shared" si="17"/>
        <v xml:space="preserve"> </v>
      </c>
      <c r="BL308" s="143" t="str">
        <f t="shared" si="18"/>
        <v xml:space="preserve"> </v>
      </c>
    </row>
    <row r="309" spans="1:64" s="133" customFormat="1">
      <c r="C309" s="134" t="s">
        <v>138</v>
      </c>
      <c r="D309" s="331" t="s">
        <v>752</v>
      </c>
      <c r="E309" s="136"/>
      <c r="F309" s="137"/>
      <c r="G309" s="138"/>
      <c r="H309" s="139" t="str">
        <f t="shared" si="11"/>
        <v xml:space="preserve"> </v>
      </c>
      <c r="AY309" s="140" t="s">
        <v>140</v>
      </c>
      <c r="AZ309" s="141"/>
      <c r="BA309" s="142"/>
      <c r="BB309" s="141" t="str">
        <f t="shared" si="12"/>
        <v xml:space="preserve"> </v>
      </c>
      <c r="BC309" s="141" t="str">
        <f t="shared" si="13"/>
        <v xml:space="preserve"> </v>
      </c>
      <c r="BD309" s="141" t="str">
        <f t="shared" si="14"/>
        <v xml:space="preserve"> </v>
      </c>
      <c r="BE309" s="140"/>
      <c r="BF309" s="142"/>
      <c r="BG309" s="143"/>
      <c r="BH309" s="143" t="str">
        <f t="shared" si="15"/>
        <v xml:space="preserve"> </v>
      </c>
      <c r="BI309" s="143" t="str">
        <f t="shared" si="16"/>
        <v xml:space="preserve"> </v>
      </c>
      <c r="BJ309" s="144"/>
      <c r="BK309" s="143" t="str">
        <f t="shared" si="17"/>
        <v xml:space="preserve"> </v>
      </c>
      <c r="BL309" s="143" t="str">
        <f t="shared" si="18"/>
        <v xml:space="preserve"> </v>
      </c>
    </row>
    <row r="310" spans="1:64" s="133" customFormat="1">
      <c r="C310" s="134" t="s">
        <v>138</v>
      </c>
      <c r="D310" s="331" t="s">
        <v>753</v>
      </c>
      <c r="E310" s="136"/>
      <c r="F310" s="137"/>
      <c r="G310" s="138"/>
      <c r="H310" s="139" t="str">
        <f t="shared" si="11"/>
        <v xml:space="preserve"> </v>
      </c>
      <c r="AY310" s="140" t="s">
        <v>140</v>
      </c>
      <c r="AZ310" s="141"/>
      <c r="BA310" s="142"/>
      <c r="BB310" s="141" t="str">
        <f t="shared" si="12"/>
        <v xml:space="preserve"> </v>
      </c>
      <c r="BC310" s="141" t="str">
        <f t="shared" si="13"/>
        <v xml:space="preserve"> </v>
      </c>
      <c r="BD310" s="141" t="str">
        <f t="shared" si="14"/>
        <v xml:space="preserve"> </v>
      </c>
      <c r="BE310" s="140"/>
      <c r="BF310" s="142"/>
      <c r="BG310" s="143"/>
      <c r="BH310" s="143" t="str">
        <f t="shared" si="15"/>
        <v xml:space="preserve"> </v>
      </c>
      <c r="BI310" s="143" t="str">
        <f t="shared" si="16"/>
        <v xml:space="preserve"> </v>
      </c>
      <c r="BJ310" s="144"/>
      <c r="BK310" s="143" t="str">
        <f t="shared" si="17"/>
        <v xml:space="preserve"> </v>
      </c>
      <c r="BL310" s="143" t="str">
        <f t="shared" si="18"/>
        <v xml:space="preserve"> </v>
      </c>
    </row>
    <row r="311" spans="1:64" s="133" customFormat="1">
      <c r="C311" s="134" t="s">
        <v>138</v>
      </c>
      <c r="D311" s="331" t="s">
        <v>754</v>
      </c>
      <c r="E311" s="136"/>
      <c r="F311" s="137"/>
      <c r="G311" s="138"/>
      <c r="H311" s="139" t="str">
        <f t="shared" si="11"/>
        <v xml:space="preserve"> </v>
      </c>
      <c r="AY311" s="140" t="s">
        <v>140</v>
      </c>
      <c r="AZ311" s="141"/>
      <c r="BA311" s="142"/>
      <c r="BB311" s="141" t="str">
        <f t="shared" si="12"/>
        <v xml:space="preserve"> </v>
      </c>
      <c r="BC311" s="141" t="str">
        <f t="shared" si="13"/>
        <v xml:space="preserve"> </v>
      </c>
      <c r="BD311" s="141" t="str">
        <f t="shared" si="14"/>
        <v xml:space="preserve"> </v>
      </c>
      <c r="BE311" s="140"/>
      <c r="BF311" s="142"/>
      <c r="BG311" s="143"/>
      <c r="BH311" s="143" t="str">
        <f t="shared" si="15"/>
        <v xml:space="preserve"> </v>
      </c>
      <c r="BI311" s="143" t="str">
        <f t="shared" si="16"/>
        <v xml:space="preserve"> </v>
      </c>
      <c r="BJ311" s="144"/>
      <c r="BK311" s="143" t="str">
        <f t="shared" si="17"/>
        <v xml:space="preserve"> </v>
      </c>
      <c r="BL311" s="143" t="str">
        <f t="shared" si="18"/>
        <v xml:space="preserve"> </v>
      </c>
    </row>
    <row r="312" spans="1:64" s="133" customFormat="1">
      <c r="C312" s="134" t="s">
        <v>138</v>
      </c>
      <c r="D312" s="331" t="s">
        <v>167</v>
      </c>
      <c r="E312" s="136"/>
      <c r="F312" s="137"/>
      <c r="G312" s="138"/>
      <c r="H312" s="139" t="str">
        <f t="shared" si="11"/>
        <v xml:space="preserve"> </v>
      </c>
      <c r="AY312" s="140" t="s">
        <v>140</v>
      </c>
      <c r="AZ312" s="141"/>
      <c r="BA312" s="142"/>
      <c r="BB312" s="141" t="str">
        <f t="shared" si="12"/>
        <v xml:space="preserve"> </v>
      </c>
      <c r="BC312" s="141" t="str">
        <f t="shared" si="13"/>
        <v xml:space="preserve"> </v>
      </c>
      <c r="BD312" s="141" t="str">
        <f t="shared" si="14"/>
        <v xml:space="preserve"> </v>
      </c>
      <c r="BE312" s="140"/>
      <c r="BF312" s="142"/>
      <c r="BG312" s="143"/>
      <c r="BH312" s="143" t="str">
        <f t="shared" si="15"/>
        <v xml:space="preserve"> </v>
      </c>
      <c r="BI312" s="143" t="str">
        <f t="shared" si="16"/>
        <v xml:space="preserve"> </v>
      </c>
      <c r="BJ312" s="144"/>
      <c r="BK312" s="143" t="str">
        <f t="shared" si="17"/>
        <v xml:space="preserve"> </v>
      </c>
      <c r="BL312" s="143" t="str">
        <f t="shared" si="18"/>
        <v xml:space="preserve"> </v>
      </c>
    </row>
    <row r="313" spans="1:64" s="133" customFormat="1">
      <c r="C313" s="134" t="s">
        <v>138</v>
      </c>
      <c r="D313" s="331" t="s">
        <v>154</v>
      </c>
      <c r="E313" s="136"/>
      <c r="F313" s="137"/>
      <c r="G313" s="138"/>
      <c r="H313" s="139" t="str">
        <f t="shared" si="11"/>
        <v xml:space="preserve"> </v>
      </c>
      <c r="AY313" s="140" t="s">
        <v>140</v>
      </c>
      <c r="AZ313" s="141"/>
      <c r="BA313" s="142"/>
      <c r="BB313" s="141" t="str">
        <f t="shared" si="12"/>
        <v xml:space="preserve"> </v>
      </c>
      <c r="BC313" s="141" t="str">
        <f t="shared" si="13"/>
        <v xml:space="preserve"> </v>
      </c>
      <c r="BD313" s="141" t="str">
        <f t="shared" si="14"/>
        <v xml:space="preserve"> </v>
      </c>
      <c r="BE313" s="140"/>
      <c r="BF313" s="142"/>
      <c r="BG313" s="143"/>
      <c r="BH313" s="143" t="str">
        <f t="shared" si="15"/>
        <v xml:space="preserve"> </v>
      </c>
      <c r="BI313" s="143" t="str">
        <f t="shared" si="16"/>
        <v xml:space="preserve"> </v>
      </c>
      <c r="BJ313" s="144"/>
      <c r="BK313" s="143" t="str">
        <f t="shared" si="17"/>
        <v xml:space="preserve"> </v>
      </c>
      <c r="BL313" s="143" t="str">
        <f t="shared" si="18"/>
        <v xml:space="preserve"> </v>
      </c>
    </row>
    <row r="314" spans="1:64" s="133" customFormat="1">
      <c r="C314" s="134" t="s">
        <v>138</v>
      </c>
      <c r="D314" s="331" t="s">
        <v>169</v>
      </c>
      <c r="E314" s="136"/>
      <c r="F314" s="137"/>
      <c r="G314" s="138"/>
      <c r="H314" s="139" t="str">
        <f t="shared" si="11"/>
        <v xml:space="preserve"> </v>
      </c>
      <c r="AY314" s="140" t="s">
        <v>140</v>
      </c>
      <c r="AZ314" s="141"/>
      <c r="BA314" s="142"/>
      <c r="BB314" s="141" t="str">
        <f t="shared" si="12"/>
        <v xml:space="preserve"> </v>
      </c>
      <c r="BC314" s="141" t="str">
        <f t="shared" si="13"/>
        <v xml:space="preserve"> </v>
      </c>
      <c r="BD314" s="141" t="str">
        <f t="shared" si="14"/>
        <v xml:space="preserve"> </v>
      </c>
      <c r="BE314" s="140"/>
      <c r="BF314" s="142"/>
      <c r="BG314" s="143"/>
      <c r="BH314" s="143" t="str">
        <f t="shared" si="15"/>
        <v xml:space="preserve"> </v>
      </c>
      <c r="BI314" s="143" t="str">
        <f t="shared" si="16"/>
        <v xml:space="preserve"> </v>
      </c>
      <c r="BJ314" s="144"/>
      <c r="BK314" s="143" t="str">
        <f t="shared" si="17"/>
        <v xml:space="preserve"> </v>
      </c>
      <c r="BL314" s="143" t="str">
        <f t="shared" si="18"/>
        <v xml:space="preserve"> </v>
      </c>
    </row>
    <row r="315" spans="1:64" s="54" customFormat="1" ht="38.25">
      <c r="A315" s="335"/>
      <c r="C315" s="336"/>
      <c r="D315" s="122" t="s">
        <v>170</v>
      </c>
      <c r="E315" s="70"/>
      <c r="F315" s="52"/>
      <c r="G315" s="125"/>
      <c r="H315" s="53"/>
      <c r="I315" s="38"/>
      <c r="K315" s="25"/>
      <c r="L315" s="25"/>
      <c r="M315" s="26"/>
    </row>
    <row r="316" spans="1:64" s="133" customFormat="1">
      <c r="C316" s="134" t="s">
        <v>138</v>
      </c>
      <c r="D316" s="331" t="s">
        <v>171</v>
      </c>
      <c r="E316" s="136"/>
      <c r="F316" s="137"/>
      <c r="G316" s="138"/>
      <c r="H316" s="139" t="str">
        <f t="shared" ref="H316:H323" si="19">IF(G316=0," ",F316*G316)</f>
        <v xml:space="preserve"> </v>
      </c>
      <c r="AY316" s="140" t="s">
        <v>140</v>
      </c>
      <c r="AZ316" s="141"/>
      <c r="BA316" s="142"/>
      <c r="BB316" s="141" t="str">
        <f t="shared" ref="BB316:BB323" si="20">IF(F316=0," ",AZ316-(AZ316*BA316))</f>
        <v xml:space="preserve"> </v>
      </c>
      <c r="BC316" s="141" t="str">
        <f t="shared" ref="BC316:BC323" si="21">IF(F316=0," ",AZ316*F316)</f>
        <v xml:space="preserve"> </v>
      </c>
      <c r="BD316" s="141" t="str">
        <f t="shared" ref="BD316:BD323" si="22">IF(F316=0," ",BC316-(BC316*BA316))</f>
        <v xml:space="preserve"> </v>
      </c>
      <c r="BE316" s="140"/>
      <c r="BF316" s="142"/>
      <c r="BG316" s="143"/>
      <c r="BH316" s="143" t="str">
        <f t="shared" ref="BH316:BH323" si="23">IF(F316=0," ",IF(BF316=0,BG316,BB316*BF316))</f>
        <v xml:space="preserve"> </v>
      </c>
      <c r="BI316" s="143" t="str">
        <f t="shared" ref="BI316:BI323" si="24">IF(F316=0," ",IF(BF316=0,BG316*F316,BB316*BF316*F316))</f>
        <v xml:space="preserve"> </v>
      </c>
      <c r="BJ316" s="144"/>
      <c r="BK316" s="143" t="str">
        <f t="shared" ref="BK316:BK323" si="25">IF(F316=0," ",BB316+BH316)</f>
        <v xml:space="preserve"> </v>
      </c>
      <c r="BL316" s="143" t="str">
        <f t="shared" ref="BL316:BL323" si="26">IF(F316=0," ",BD316+BI316)</f>
        <v xml:space="preserve"> </v>
      </c>
    </row>
    <row r="317" spans="1:64" s="133" customFormat="1">
      <c r="C317" s="134" t="s">
        <v>138</v>
      </c>
      <c r="D317" s="331" t="s">
        <v>172</v>
      </c>
      <c r="E317" s="136"/>
      <c r="F317" s="137"/>
      <c r="G317" s="138"/>
      <c r="H317" s="139" t="str">
        <f t="shared" si="19"/>
        <v xml:space="preserve"> </v>
      </c>
      <c r="AY317" s="140" t="s">
        <v>140</v>
      </c>
      <c r="AZ317" s="141"/>
      <c r="BA317" s="142"/>
      <c r="BB317" s="141" t="str">
        <f t="shared" si="20"/>
        <v xml:space="preserve"> </v>
      </c>
      <c r="BC317" s="141" t="str">
        <f t="shared" si="21"/>
        <v xml:space="preserve"> </v>
      </c>
      <c r="BD317" s="141" t="str">
        <f t="shared" si="22"/>
        <v xml:space="preserve"> </v>
      </c>
      <c r="BE317" s="140"/>
      <c r="BF317" s="142"/>
      <c r="BG317" s="143"/>
      <c r="BH317" s="143" t="str">
        <f t="shared" si="23"/>
        <v xml:space="preserve"> </v>
      </c>
      <c r="BI317" s="143" t="str">
        <f t="shared" si="24"/>
        <v xml:space="preserve"> </v>
      </c>
      <c r="BJ317" s="144"/>
      <c r="BK317" s="143" t="str">
        <f t="shared" si="25"/>
        <v xml:space="preserve"> </v>
      </c>
      <c r="BL317" s="143" t="str">
        <f t="shared" si="26"/>
        <v xml:space="preserve"> </v>
      </c>
    </row>
    <row r="318" spans="1:64" s="133" customFormat="1">
      <c r="C318" s="134" t="s">
        <v>138</v>
      </c>
      <c r="D318" s="331" t="s">
        <v>173</v>
      </c>
      <c r="E318" s="136"/>
      <c r="F318" s="137"/>
      <c r="G318" s="138"/>
      <c r="H318" s="139" t="str">
        <f t="shared" si="19"/>
        <v xml:space="preserve"> </v>
      </c>
      <c r="AY318" s="140" t="s">
        <v>140</v>
      </c>
      <c r="AZ318" s="141"/>
      <c r="BA318" s="142"/>
      <c r="BB318" s="141" t="str">
        <f t="shared" si="20"/>
        <v xml:space="preserve"> </v>
      </c>
      <c r="BC318" s="141" t="str">
        <f t="shared" si="21"/>
        <v xml:space="preserve"> </v>
      </c>
      <c r="BD318" s="141" t="str">
        <f t="shared" si="22"/>
        <v xml:space="preserve"> </v>
      </c>
      <c r="BE318" s="140"/>
      <c r="BF318" s="142"/>
      <c r="BG318" s="143"/>
      <c r="BH318" s="143" t="str">
        <f t="shared" si="23"/>
        <v xml:space="preserve"> </v>
      </c>
      <c r="BI318" s="143" t="str">
        <f t="shared" si="24"/>
        <v xml:space="preserve"> </v>
      </c>
      <c r="BJ318" s="144"/>
      <c r="BK318" s="143" t="str">
        <f t="shared" si="25"/>
        <v xml:space="preserve"> </v>
      </c>
      <c r="BL318" s="143" t="str">
        <f t="shared" si="26"/>
        <v xml:space="preserve"> </v>
      </c>
    </row>
    <row r="319" spans="1:64" s="133" customFormat="1">
      <c r="C319" s="134" t="s">
        <v>138</v>
      </c>
      <c r="D319" s="331" t="s">
        <v>174</v>
      </c>
      <c r="E319" s="136"/>
      <c r="F319" s="137"/>
      <c r="G319" s="138"/>
      <c r="H319" s="139" t="str">
        <f t="shared" si="19"/>
        <v xml:space="preserve"> </v>
      </c>
      <c r="AY319" s="140" t="s">
        <v>140</v>
      </c>
      <c r="AZ319" s="141"/>
      <c r="BA319" s="142"/>
      <c r="BB319" s="141" t="str">
        <f t="shared" si="20"/>
        <v xml:space="preserve"> </v>
      </c>
      <c r="BC319" s="141" t="str">
        <f t="shared" si="21"/>
        <v xml:space="preserve"> </v>
      </c>
      <c r="BD319" s="141" t="str">
        <f t="shared" si="22"/>
        <v xml:space="preserve"> </v>
      </c>
      <c r="BE319" s="140"/>
      <c r="BF319" s="142"/>
      <c r="BG319" s="143"/>
      <c r="BH319" s="143" t="str">
        <f t="shared" si="23"/>
        <v xml:space="preserve"> </v>
      </c>
      <c r="BI319" s="143" t="str">
        <f t="shared" si="24"/>
        <v xml:space="preserve"> </v>
      </c>
      <c r="BJ319" s="144"/>
      <c r="BK319" s="143" t="str">
        <f t="shared" si="25"/>
        <v xml:space="preserve"> </v>
      </c>
      <c r="BL319" s="143" t="str">
        <f t="shared" si="26"/>
        <v xml:space="preserve"> </v>
      </c>
    </row>
    <row r="320" spans="1:64" s="133" customFormat="1">
      <c r="C320" s="134" t="s">
        <v>138</v>
      </c>
      <c r="D320" s="331" t="s">
        <v>755</v>
      </c>
      <c r="E320" s="136"/>
      <c r="F320" s="137"/>
      <c r="G320" s="138"/>
      <c r="H320" s="139" t="str">
        <f t="shared" si="19"/>
        <v xml:space="preserve"> </v>
      </c>
      <c r="AY320" s="140" t="s">
        <v>140</v>
      </c>
      <c r="AZ320" s="141"/>
      <c r="BA320" s="142"/>
      <c r="BB320" s="141" t="str">
        <f t="shared" si="20"/>
        <v xml:space="preserve"> </v>
      </c>
      <c r="BC320" s="141" t="str">
        <f t="shared" si="21"/>
        <v xml:space="preserve"> </v>
      </c>
      <c r="BD320" s="141" t="str">
        <f t="shared" si="22"/>
        <v xml:space="preserve"> </v>
      </c>
      <c r="BE320" s="140"/>
      <c r="BF320" s="142"/>
      <c r="BG320" s="143"/>
      <c r="BH320" s="143" t="str">
        <f t="shared" si="23"/>
        <v xml:space="preserve"> </v>
      </c>
      <c r="BI320" s="143" t="str">
        <f t="shared" si="24"/>
        <v xml:space="preserve"> </v>
      </c>
      <c r="BJ320" s="144"/>
      <c r="BK320" s="143" t="str">
        <f t="shared" si="25"/>
        <v xml:space="preserve"> </v>
      </c>
      <c r="BL320" s="143" t="str">
        <f t="shared" si="26"/>
        <v xml:space="preserve"> </v>
      </c>
    </row>
    <row r="321" spans="2:64" s="133" customFormat="1" ht="25.5">
      <c r="C321" s="134" t="s">
        <v>138</v>
      </c>
      <c r="D321" s="331" t="s">
        <v>175</v>
      </c>
      <c r="E321" s="136"/>
      <c r="F321" s="137"/>
      <c r="G321" s="138"/>
      <c r="H321" s="139" t="str">
        <f t="shared" si="19"/>
        <v xml:space="preserve"> </v>
      </c>
      <c r="AY321" s="140" t="s">
        <v>140</v>
      </c>
      <c r="AZ321" s="141"/>
      <c r="BA321" s="142"/>
      <c r="BB321" s="141" t="str">
        <f t="shared" si="20"/>
        <v xml:space="preserve"> </v>
      </c>
      <c r="BC321" s="141" t="str">
        <f t="shared" si="21"/>
        <v xml:space="preserve"> </v>
      </c>
      <c r="BD321" s="141" t="str">
        <f t="shared" si="22"/>
        <v xml:space="preserve"> </v>
      </c>
      <c r="BE321" s="140"/>
      <c r="BF321" s="142"/>
      <c r="BG321" s="143"/>
      <c r="BH321" s="143" t="str">
        <f t="shared" si="23"/>
        <v xml:space="preserve"> </v>
      </c>
      <c r="BI321" s="143" t="str">
        <f t="shared" si="24"/>
        <v xml:space="preserve"> </v>
      </c>
      <c r="BJ321" s="144"/>
      <c r="BK321" s="143" t="str">
        <f t="shared" si="25"/>
        <v xml:space="preserve"> </v>
      </c>
      <c r="BL321" s="143" t="str">
        <f t="shared" si="26"/>
        <v xml:space="preserve"> </v>
      </c>
    </row>
    <row r="322" spans="2:64" s="133" customFormat="1" ht="25.5">
      <c r="C322" s="134" t="s">
        <v>138</v>
      </c>
      <c r="D322" s="331" t="s">
        <v>176</v>
      </c>
      <c r="E322" s="136"/>
      <c r="F322" s="137"/>
      <c r="G322" s="138"/>
      <c r="H322" s="139" t="str">
        <f t="shared" si="19"/>
        <v xml:space="preserve"> </v>
      </c>
      <c r="AY322" s="140" t="s">
        <v>140</v>
      </c>
      <c r="AZ322" s="141"/>
      <c r="BA322" s="142"/>
      <c r="BB322" s="141" t="str">
        <f t="shared" si="20"/>
        <v xml:space="preserve"> </v>
      </c>
      <c r="BC322" s="141" t="str">
        <f t="shared" si="21"/>
        <v xml:space="preserve"> </v>
      </c>
      <c r="BD322" s="141" t="str">
        <f t="shared" si="22"/>
        <v xml:space="preserve"> </v>
      </c>
      <c r="BE322" s="140"/>
      <c r="BF322" s="142"/>
      <c r="BG322" s="143"/>
      <c r="BH322" s="143" t="str">
        <f t="shared" si="23"/>
        <v xml:space="preserve"> </v>
      </c>
      <c r="BI322" s="143" t="str">
        <f t="shared" si="24"/>
        <v xml:space="preserve"> </v>
      </c>
      <c r="BJ322" s="144"/>
      <c r="BK322" s="143" t="str">
        <f t="shared" si="25"/>
        <v xml:space="preserve"> </v>
      </c>
      <c r="BL322" s="143" t="str">
        <f t="shared" si="26"/>
        <v xml:space="preserve"> </v>
      </c>
    </row>
    <row r="323" spans="2:64" s="133" customFormat="1" ht="25.5">
      <c r="C323" s="134" t="s">
        <v>138</v>
      </c>
      <c r="D323" s="331" t="s">
        <v>756</v>
      </c>
      <c r="E323" s="136"/>
      <c r="F323" s="137"/>
      <c r="G323" s="138"/>
      <c r="H323" s="139" t="str">
        <f t="shared" si="19"/>
        <v xml:space="preserve"> </v>
      </c>
      <c r="AY323" s="140" t="s">
        <v>140</v>
      </c>
      <c r="AZ323" s="141"/>
      <c r="BA323" s="142"/>
      <c r="BB323" s="141" t="str">
        <f t="shared" si="20"/>
        <v xml:space="preserve"> </v>
      </c>
      <c r="BC323" s="141" t="str">
        <f t="shared" si="21"/>
        <v xml:space="preserve"> </v>
      </c>
      <c r="BD323" s="141" t="str">
        <f t="shared" si="22"/>
        <v xml:space="preserve"> </v>
      </c>
      <c r="BE323" s="140"/>
      <c r="BF323" s="142"/>
      <c r="BG323" s="143"/>
      <c r="BH323" s="143" t="str">
        <f t="shared" si="23"/>
        <v xml:space="preserve"> </v>
      </c>
      <c r="BI323" s="143" t="str">
        <f t="shared" si="24"/>
        <v xml:space="preserve"> </v>
      </c>
      <c r="BJ323" s="144"/>
      <c r="BK323" s="143" t="str">
        <f t="shared" si="25"/>
        <v xml:space="preserve"> </v>
      </c>
      <c r="BL323" s="143" t="str">
        <f t="shared" si="26"/>
        <v xml:space="preserve"> </v>
      </c>
    </row>
    <row r="324" spans="2:64" s="133" customFormat="1">
      <c r="C324" s="134"/>
      <c r="D324" s="331"/>
      <c r="E324" s="136"/>
      <c r="F324" s="137"/>
      <c r="G324" s="138"/>
      <c r="H324" s="139"/>
      <c r="AY324" s="140"/>
      <c r="AZ324" s="141"/>
      <c r="BA324" s="142"/>
      <c r="BB324" s="141"/>
      <c r="BC324" s="141"/>
      <c r="BD324" s="141"/>
      <c r="BE324" s="140"/>
      <c r="BF324" s="142"/>
      <c r="BG324" s="143"/>
      <c r="BH324" s="143"/>
      <c r="BI324" s="143"/>
      <c r="BJ324" s="144"/>
      <c r="BK324" s="143"/>
      <c r="BL324" s="143"/>
    </row>
    <row r="325" spans="2:64" s="54" customFormat="1" ht="114.75">
      <c r="B325" s="54" t="s">
        <v>766</v>
      </c>
      <c r="C325" s="78"/>
      <c r="D325" s="116" t="s">
        <v>767</v>
      </c>
      <c r="E325" s="22" t="s">
        <v>22</v>
      </c>
      <c r="F325" s="52">
        <v>5</v>
      </c>
      <c r="G325" s="90"/>
      <c r="H325" s="53">
        <f>F325*G325</f>
        <v>0</v>
      </c>
      <c r="I325" s="38"/>
      <c r="K325" s="25"/>
      <c r="L325" s="25"/>
      <c r="M325" s="26"/>
    </row>
    <row r="326" spans="2:64" s="133" customFormat="1">
      <c r="C326" s="134"/>
      <c r="D326" s="331"/>
      <c r="E326" s="136"/>
      <c r="F326" s="137"/>
      <c r="G326" s="138"/>
      <c r="H326" s="139"/>
      <c r="AY326" s="140"/>
      <c r="AZ326" s="141"/>
      <c r="BA326" s="142"/>
      <c r="BB326" s="141"/>
      <c r="BC326" s="141"/>
      <c r="BD326" s="141"/>
      <c r="BE326" s="140"/>
      <c r="BF326" s="142"/>
      <c r="BG326" s="143"/>
      <c r="BH326" s="143"/>
      <c r="BI326" s="143"/>
      <c r="BJ326" s="144"/>
      <c r="BK326" s="143"/>
      <c r="BL326" s="143"/>
    </row>
    <row r="327" spans="2:64" s="133" customFormat="1">
      <c r="C327" s="134"/>
      <c r="D327" s="331"/>
      <c r="E327" s="136"/>
      <c r="F327" s="137"/>
      <c r="G327" s="138"/>
      <c r="H327" s="139"/>
      <c r="AY327" s="140"/>
      <c r="AZ327" s="141"/>
      <c r="BA327" s="142"/>
      <c r="BB327" s="141"/>
      <c r="BC327" s="141"/>
      <c r="BD327" s="141"/>
      <c r="BE327" s="140"/>
      <c r="BF327" s="142"/>
      <c r="BG327" s="143"/>
      <c r="BH327" s="143"/>
      <c r="BI327" s="143"/>
      <c r="BJ327" s="144"/>
      <c r="BK327" s="143"/>
      <c r="BL327" s="143"/>
    </row>
    <row r="328" spans="2:64" s="54" customFormat="1">
      <c r="B328" s="119"/>
      <c r="C328" s="78"/>
      <c r="D328" s="96"/>
      <c r="E328" s="70"/>
      <c r="F328" s="56"/>
      <c r="G328" s="95"/>
      <c r="H328" s="53"/>
      <c r="I328" s="38"/>
      <c r="K328" s="25"/>
      <c r="L328" s="25"/>
      <c r="M328" s="26"/>
    </row>
    <row r="329" spans="2:64">
      <c r="B329" s="341"/>
      <c r="C329" s="337"/>
      <c r="D329" s="338" t="s">
        <v>729</v>
      </c>
      <c r="E329" s="337"/>
      <c r="F329" s="363" t="s">
        <v>11</v>
      </c>
      <c r="G329" s="363"/>
      <c r="H329" s="339">
        <f>SUM(H331:H359)</f>
        <v>0</v>
      </c>
      <c r="I329" s="340"/>
      <c r="K329" s="25"/>
      <c r="L329" s="25"/>
      <c r="M329" s="26"/>
    </row>
    <row r="330" spans="2:64">
      <c r="D330" s="101"/>
      <c r="G330" s="13"/>
      <c r="H330" s="17"/>
      <c r="I330" s="26"/>
      <c r="K330" s="25"/>
      <c r="L330" s="25"/>
      <c r="M330" s="26"/>
    </row>
    <row r="331" spans="2:64" s="7" customFormat="1">
      <c r="B331" s="21" t="s">
        <v>730</v>
      </c>
      <c r="C331" s="23"/>
      <c r="D331" s="96" t="s">
        <v>58</v>
      </c>
      <c r="E331" s="22" t="s">
        <v>21</v>
      </c>
      <c r="F331" s="56">
        <v>75</v>
      </c>
      <c r="G331" s="90"/>
      <c r="H331" s="53">
        <f>F331*G331</f>
        <v>0</v>
      </c>
      <c r="K331" s="25"/>
      <c r="L331" s="25"/>
      <c r="M331" s="26"/>
    </row>
    <row r="332" spans="2:64" s="7" customFormat="1">
      <c r="B332" s="21"/>
      <c r="C332" s="23"/>
      <c r="D332" s="96"/>
      <c r="E332" s="22"/>
      <c r="F332" s="56"/>
      <c r="G332" s="90"/>
      <c r="H332" s="53"/>
      <c r="K332" s="28"/>
      <c r="L332" s="28"/>
      <c r="M332" s="26"/>
    </row>
    <row r="333" spans="2:64" s="7" customFormat="1">
      <c r="B333" s="21" t="s">
        <v>731</v>
      </c>
      <c r="C333" s="23"/>
      <c r="D333" s="96" t="s">
        <v>24</v>
      </c>
      <c r="E333" s="22" t="s">
        <v>21</v>
      </c>
      <c r="F333" s="56">
        <v>25</v>
      </c>
      <c r="G333" s="90"/>
      <c r="H333" s="53">
        <f>F333*G333</f>
        <v>0</v>
      </c>
      <c r="K333" s="28"/>
      <c r="L333" s="28"/>
      <c r="M333" s="26"/>
    </row>
    <row r="334" spans="2:64" s="77" customFormat="1">
      <c r="B334" s="21"/>
      <c r="C334" s="23"/>
      <c r="D334" s="96"/>
      <c r="E334" s="22"/>
      <c r="F334" s="56"/>
      <c r="G334" s="90"/>
      <c r="H334" s="53"/>
      <c r="I334" s="57"/>
      <c r="K334" s="28"/>
      <c r="L334" s="28"/>
      <c r="M334" s="26"/>
    </row>
    <row r="335" spans="2:64" s="7" customFormat="1" ht="38.25">
      <c r="B335" s="21" t="s">
        <v>732</v>
      </c>
      <c r="C335" s="23"/>
      <c r="D335" s="96" t="s">
        <v>57</v>
      </c>
      <c r="E335" s="22" t="s">
        <v>22</v>
      </c>
      <c r="F335" s="52">
        <f>F16</f>
        <v>1</v>
      </c>
      <c r="G335" s="90"/>
      <c r="H335" s="53">
        <f>F335*G335</f>
        <v>0</v>
      </c>
      <c r="K335" s="28"/>
      <c r="L335" s="28"/>
      <c r="M335" s="55"/>
    </row>
    <row r="336" spans="2:64" s="7" customFormat="1">
      <c r="B336" s="21"/>
      <c r="C336" s="23"/>
      <c r="D336" s="96"/>
      <c r="E336" s="22"/>
      <c r="F336" s="52"/>
      <c r="G336" s="90"/>
      <c r="H336" s="53"/>
      <c r="K336" s="28"/>
      <c r="L336" s="28"/>
      <c r="M336" s="55"/>
    </row>
    <row r="337" spans="2:13" s="7" customFormat="1" ht="25.5">
      <c r="B337" s="21" t="s">
        <v>733</v>
      </c>
      <c r="C337" s="23"/>
      <c r="D337" s="96" t="s">
        <v>26</v>
      </c>
      <c r="E337" s="22" t="s">
        <v>22</v>
      </c>
      <c r="F337" s="52">
        <v>1</v>
      </c>
      <c r="G337" s="90"/>
      <c r="H337" s="53">
        <f>F337*G337</f>
        <v>0</v>
      </c>
      <c r="K337" s="28"/>
      <c r="L337" s="28"/>
      <c r="M337" s="55"/>
    </row>
    <row r="338" spans="2:13" s="7" customFormat="1">
      <c r="B338" s="21"/>
      <c r="C338" s="23"/>
      <c r="D338" s="96"/>
      <c r="E338" s="22"/>
      <c r="F338" s="52"/>
      <c r="G338" s="90"/>
      <c r="H338" s="53"/>
      <c r="K338" s="28"/>
      <c r="L338" s="28"/>
      <c r="M338" s="57"/>
    </row>
    <row r="339" spans="2:13" s="7" customFormat="1" ht="25.5">
      <c r="B339" s="21" t="s">
        <v>734</v>
      </c>
      <c r="C339" s="23"/>
      <c r="D339" s="96" t="s">
        <v>37</v>
      </c>
      <c r="E339" s="22" t="s">
        <v>22</v>
      </c>
      <c r="F339" s="52">
        <f>F335</f>
        <v>1</v>
      </c>
      <c r="G339" s="90"/>
      <c r="H339" s="53">
        <f>F339*G339</f>
        <v>0</v>
      </c>
      <c r="M339" s="94"/>
    </row>
    <row r="340" spans="2:13" s="7" customFormat="1">
      <c r="B340" s="21"/>
      <c r="C340" s="23"/>
      <c r="D340" s="96"/>
      <c r="E340" s="22"/>
      <c r="F340" s="52"/>
      <c r="G340" s="90"/>
      <c r="H340" s="53"/>
      <c r="M340" s="94"/>
    </row>
    <row r="341" spans="2:13" s="7" customFormat="1">
      <c r="B341" s="21" t="s">
        <v>735</v>
      </c>
      <c r="C341" s="23"/>
      <c r="D341" s="126" t="s">
        <v>122</v>
      </c>
      <c r="E341" s="22" t="s">
        <v>22</v>
      </c>
      <c r="F341" s="52">
        <f>F337</f>
        <v>1</v>
      </c>
      <c r="G341" s="90"/>
      <c r="H341" s="53">
        <f>F341*G341</f>
        <v>0</v>
      </c>
      <c r="M341" s="94"/>
    </row>
    <row r="342" spans="2:13" s="7" customFormat="1">
      <c r="B342" s="21"/>
      <c r="C342" s="23"/>
      <c r="D342" s="96"/>
      <c r="E342" s="22"/>
      <c r="F342" s="52"/>
      <c r="G342" s="90"/>
      <c r="H342" s="53"/>
      <c r="M342" s="94"/>
    </row>
    <row r="343" spans="2:13" s="7" customFormat="1" ht="25.5">
      <c r="B343" s="21" t="s">
        <v>736</v>
      </c>
      <c r="C343" s="23"/>
      <c r="D343" s="96" t="s">
        <v>35</v>
      </c>
      <c r="E343" s="22" t="s">
        <v>22</v>
      </c>
      <c r="F343" s="52">
        <v>6</v>
      </c>
      <c r="G343" s="90"/>
      <c r="H343" s="53">
        <f>F343*G343</f>
        <v>0</v>
      </c>
      <c r="M343" s="94"/>
    </row>
    <row r="344" spans="2:13">
      <c r="D344" s="106"/>
      <c r="H344" s="53"/>
      <c r="I344" s="26"/>
    </row>
    <row r="345" spans="2:13" s="7" customFormat="1">
      <c r="B345" s="21" t="s">
        <v>737</v>
      </c>
      <c r="C345" s="23"/>
      <c r="D345" s="96" t="s">
        <v>59</v>
      </c>
      <c r="E345" s="22" t="s">
        <v>22</v>
      </c>
      <c r="F345" s="52">
        <v>1</v>
      </c>
      <c r="G345" s="90"/>
      <c r="H345" s="53">
        <f>F345*G345</f>
        <v>0</v>
      </c>
      <c r="M345" s="94"/>
    </row>
    <row r="346" spans="2:13">
      <c r="D346" s="106"/>
      <c r="H346" s="53"/>
      <c r="I346" s="26"/>
    </row>
    <row r="347" spans="2:13" s="7" customFormat="1" ht="30" customHeight="1">
      <c r="B347" s="21" t="s">
        <v>738</v>
      </c>
      <c r="C347" s="23"/>
      <c r="D347" s="96" t="s">
        <v>132</v>
      </c>
      <c r="E347" s="22" t="s">
        <v>22</v>
      </c>
      <c r="F347" s="52">
        <v>1</v>
      </c>
      <c r="G347" s="90"/>
      <c r="H347" s="53">
        <f>F347*G347</f>
        <v>0</v>
      </c>
      <c r="M347" s="94"/>
    </row>
    <row r="348" spans="2:13" s="7" customFormat="1">
      <c r="B348" s="21"/>
      <c r="C348" s="23"/>
      <c r="D348" s="96"/>
      <c r="E348" s="22"/>
      <c r="F348" s="52"/>
      <c r="G348" s="90"/>
      <c r="H348" s="53"/>
      <c r="M348" s="94"/>
    </row>
    <row r="349" spans="2:13" s="7" customFormat="1" ht="28.9" customHeight="1">
      <c r="B349" s="21" t="s">
        <v>739</v>
      </c>
      <c r="C349" s="23"/>
      <c r="D349" s="96" t="s">
        <v>740</v>
      </c>
      <c r="E349" s="22" t="s">
        <v>22</v>
      </c>
      <c r="F349" s="52">
        <v>1</v>
      </c>
      <c r="G349" s="90"/>
      <c r="H349" s="53">
        <f>F349*G349</f>
        <v>0</v>
      </c>
      <c r="M349" s="94"/>
    </row>
    <row r="350" spans="2:13">
      <c r="D350" s="106"/>
      <c r="H350" s="53"/>
      <c r="I350" s="26"/>
    </row>
    <row r="351" spans="2:13" s="7" customFormat="1">
      <c r="B351" s="21" t="s">
        <v>741</v>
      </c>
      <c r="C351" s="23"/>
      <c r="D351" s="96" t="s">
        <v>133</v>
      </c>
      <c r="E351" s="22" t="s">
        <v>22</v>
      </c>
      <c r="F351" s="52">
        <v>1</v>
      </c>
      <c r="G351" s="90"/>
      <c r="H351" s="53">
        <f>F351*G351</f>
        <v>0</v>
      </c>
      <c r="M351" s="94"/>
    </row>
    <row r="352" spans="2:13">
      <c r="D352" s="106"/>
      <c r="H352" s="53"/>
      <c r="I352" s="26"/>
    </row>
    <row r="353" spans="2:13" s="7" customFormat="1" ht="44.25" customHeight="1">
      <c r="B353" s="21" t="s">
        <v>742</v>
      </c>
      <c r="C353" s="23"/>
      <c r="D353" s="96" t="s">
        <v>743</v>
      </c>
      <c r="E353" s="22" t="s">
        <v>22</v>
      </c>
      <c r="F353" s="52">
        <v>1</v>
      </c>
      <c r="G353" s="90"/>
      <c r="H353" s="53">
        <f>F353*G353</f>
        <v>0</v>
      </c>
      <c r="M353" s="94"/>
    </row>
    <row r="354" spans="2:13">
      <c r="D354" s="106"/>
      <c r="H354" s="53"/>
      <c r="I354" s="26"/>
    </row>
    <row r="355" spans="2:13" s="7" customFormat="1" ht="54" customHeight="1">
      <c r="B355" s="21" t="s">
        <v>744</v>
      </c>
      <c r="C355" s="23"/>
      <c r="D355" s="96" t="s">
        <v>745</v>
      </c>
      <c r="E355" s="22" t="s">
        <v>22</v>
      </c>
      <c r="F355" s="52">
        <v>1</v>
      </c>
      <c r="G355" s="90"/>
      <c r="H355" s="53">
        <f>F355*G355</f>
        <v>0</v>
      </c>
      <c r="M355" s="94"/>
    </row>
    <row r="356" spans="2:13">
      <c r="D356" s="106"/>
      <c r="H356" s="53"/>
      <c r="I356" s="26"/>
    </row>
    <row r="357" spans="2:13" s="7" customFormat="1" ht="44.25" customHeight="1">
      <c r="B357" s="21" t="s">
        <v>744</v>
      </c>
      <c r="C357" s="23"/>
      <c r="D357" s="96" t="s">
        <v>60</v>
      </c>
      <c r="E357" s="22" t="s">
        <v>22</v>
      </c>
      <c r="F357" s="52">
        <v>1</v>
      </c>
      <c r="G357" s="90"/>
      <c r="H357" s="53">
        <f>F357*G357</f>
        <v>0</v>
      </c>
      <c r="M357" s="94"/>
    </row>
    <row r="358" spans="2:13">
      <c r="D358" s="106"/>
      <c r="H358" s="53"/>
      <c r="I358" s="26"/>
    </row>
    <row r="359" spans="2:13" s="7" customFormat="1" ht="38.25">
      <c r="B359" s="21" t="s">
        <v>746</v>
      </c>
      <c r="C359" s="23"/>
      <c r="D359" s="96" t="s">
        <v>61</v>
      </c>
      <c r="E359" s="22" t="s">
        <v>22</v>
      </c>
      <c r="F359" s="52">
        <v>1</v>
      </c>
      <c r="G359" s="90"/>
      <c r="H359" s="53">
        <f>F359*G359</f>
        <v>0</v>
      </c>
      <c r="M359" s="94"/>
    </row>
    <row r="360" spans="2:13">
      <c r="D360" s="106"/>
      <c r="H360" s="53"/>
      <c r="I360" s="26"/>
    </row>
    <row r="361" spans="2:13">
      <c r="B361" s="341"/>
      <c r="C361" s="337"/>
      <c r="D361" s="338" t="s">
        <v>747</v>
      </c>
      <c r="E361" s="363" t="s">
        <v>23</v>
      </c>
      <c r="F361" s="363"/>
      <c r="G361" s="363"/>
      <c r="H361" s="339">
        <f>H363</f>
        <v>0</v>
      </c>
      <c r="I361" s="340"/>
    </row>
    <row r="362" spans="2:13">
      <c r="D362" s="101"/>
      <c r="G362" s="13"/>
      <c r="H362" s="53"/>
      <c r="I362" s="26"/>
    </row>
    <row r="363" spans="2:13" s="7" customFormat="1" ht="25.5">
      <c r="B363" s="21" t="s">
        <v>748</v>
      </c>
      <c r="C363" s="23"/>
      <c r="D363" s="96" t="s">
        <v>25</v>
      </c>
      <c r="E363" s="66" t="s">
        <v>22</v>
      </c>
      <c r="F363" s="56">
        <v>0.1</v>
      </c>
      <c r="G363" s="90">
        <f>SUM(E365:E380)</f>
        <v>0</v>
      </c>
      <c r="H363" s="53">
        <f>F363*G363</f>
        <v>0</v>
      </c>
      <c r="I363" s="65"/>
      <c r="M363" s="94"/>
    </row>
    <row r="364" spans="2:13">
      <c r="D364" s="101"/>
      <c r="H364" s="53"/>
      <c r="I364" s="26"/>
    </row>
    <row r="365" spans="2:13">
      <c r="D365" s="108" t="str">
        <f>D12</f>
        <v>1 PREDDELA</v>
      </c>
      <c r="E365" s="20">
        <f>H12</f>
        <v>0</v>
      </c>
    </row>
    <row r="366" spans="2:13">
      <c r="D366" s="108" t="str">
        <f>D26</f>
        <v>2 ZEMELJSKA DELA IN TEMELJENJE</v>
      </c>
      <c r="E366" s="20">
        <f>H26</f>
        <v>0</v>
      </c>
    </row>
    <row r="367" spans="2:13">
      <c r="D367" s="108" t="str">
        <f>D49</f>
        <v>3 BETONSKA DELA</v>
      </c>
      <c r="E367" s="20">
        <f>H49</f>
        <v>0</v>
      </c>
    </row>
    <row r="368" spans="2:13">
      <c r="D368" s="121" t="str">
        <f>D111</f>
        <v>4 TESARSKA DELA</v>
      </c>
      <c r="E368" s="20">
        <f>H111</f>
        <v>0</v>
      </c>
    </row>
    <row r="369" spans="4:5">
      <c r="D369" s="121" t="str">
        <f>D129</f>
        <v>5 ZIDARSKA DELA</v>
      </c>
      <c r="E369" s="20">
        <f>H129</f>
        <v>0</v>
      </c>
    </row>
    <row r="370" spans="4:5">
      <c r="D370" s="121" t="str">
        <f>D170</f>
        <v>6 ZUNANJA DELA</v>
      </c>
      <c r="E370" s="20">
        <f>H170</f>
        <v>0</v>
      </c>
    </row>
    <row r="371" spans="4:5">
      <c r="D371" s="121" t="str">
        <f>D192</f>
        <v>7 KROVSKA DELA</v>
      </c>
      <c r="E371" s="20">
        <f>H192</f>
        <v>0</v>
      </c>
    </row>
    <row r="372" spans="4:5">
      <c r="D372" s="121" t="str">
        <f>D198</f>
        <v>8 KLEPARSKA DELA</v>
      </c>
      <c r="E372" s="20">
        <f>H198</f>
        <v>0</v>
      </c>
    </row>
    <row r="373" spans="4:5">
      <c r="D373" s="121" t="str">
        <f>D206</f>
        <v>9 KOVINSKA DELA</v>
      </c>
      <c r="E373" s="20">
        <f>H206</f>
        <v>0</v>
      </c>
    </row>
    <row r="374" spans="4:5">
      <c r="D374" s="121" t="str">
        <f>D222</f>
        <v>10 KERAMIČARSKA DELA</v>
      </c>
      <c r="E374" s="20">
        <f>H222</f>
        <v>0</v>
      </c>
    </row>
    <row r="375" spans="4:5">
      <c r="D375" s="121" t="str">
        <f>D226</f>
        <v>11 MONTAŽNE OBLOGE IN TERMOIZOLACIJA</v>
      </c>
      <c r="E375" s="20">
        <f>H226</f>
        <v>0</v>
      </c>
    </row>
    <row r="376" spans="4:5">
      <c r="D376" s="121" t="str">
        <f>D230</f>
        <v xml:space="preserve">12 KAMNOSEŠKA DELA </v>
      </c>
      <c r="E376" s="20">
        <f>H230</f>
        <v>0</v>
      </c>
    </row>
    <row r="377" spans="4:5">
      <c r="D377" s="121" t="str">
        <f>D234</f>
        <v xml:space="preserve">13 FASADERSKA DELA </v>
      </c>
      <c r="E377" s="20">
        <f>H234</f>
        <v>0</v>
      </c>
    </row>
    <row r="378" spans="4:5">
      <c r="D378" s="121" t="str">
        <f>D240</f>
        <v xml:space="preserve">14 SLIKARSKA IN PLESKARSKA DELA </v>
      </c>
      <c r="E378" s="20">
        <f>H240</f>
        <v>0</v>
      </c>
    </row>
    <row r="379" spans="4:5">
      <c r="D379" s="121" t="str">
        <f>D248</f>
        <v>15 MONTAŽNA DELA</v>
      </c>
      <c r="E379" s="20">
        <f>H248</f>
        <v>0</v>
      </c>
    </row>
    <row r="380" spans="4:5">
      <c r="D380" s="108" t="str">
        <f>D329</f>
        <v>16 TUJE STORITVE</v>
      </c>
      <c r="E380" s="20">
        <f>H329</f>
        <v>0</v>
      </c>
    </row>
    <row r="381" spans="4:5">
      <c r="D381" s="108" t="str">
        <f>D361</f>
        <v>17 NEPREDVIDENA DELA</v>
      </c>
      <c r="E381" s="20">
        <f>H361</f>
        <v>0</v>
      </c>
    </row>
    <row r="382" spans="4:5">
      <c r="D382" s="109"/>
      <c r="E382" s="27"/>
    </row>
    <row r="383" spans="4:5">
      <c r="D383" s="344" t="s">
        <v>13</v>
      </c>
      <c r="E383" s="345">
        <f>+SUM(E365:E381)</f>
        <v>0</v>
      </c>
    </row>
    <row r="384" spans="4:5">
      <c r="D384" s="110"/>
      <c r="E384" s="34"/>
    </row>
    <row r="385" spans="2:9">
      <c r="D385" s="108" t="s">
        <v>28</v>
      </c>
      <c r="E385" s="35">
        <f>0.22*E383</f>
        <v>0</v>
      </c>
    </row>
    <row r="386" spans="2:9">
      <c r="D386" s="110"/>
      <c r="E386" s="34"/>
    </row>
    <row r="387" spans="2:9">
      <c r="D387" s="111" t="s">
        <v>14</v>
      </c>
      <c r="E387" s="36">
        <f>+SUM(E383:E385)</f>
        <v>0</v>
      </c>
    </row>
    <row r="388" spans="2:9">
      <c r="D388" s="112"/>
      <c r="E388" s="40"/>
    </row>
    <row r="389" spans="2:9">
      <c r="H389" s="89" t="s">
        <v>52</v>
      </c>
    </row>
    <row r="390" spans="2:9">
      <c r="B390" s="33"/>
      <c r="C390" s="33"/>
      <c r="D390" s="114"/>
      <c r="E390" s="60"/>
      <c r="F390" s="32"/>
      <c r="G390" s="13"/>
      <c r="H390" s="88"/>
      <c r="I390" s="60"/>
    </row>
    <row r="391" spans="2:9" ht="18" customHeight="1">
      <c r="F391" s="32"/>
      <c r="H391" s="87" t="s">
        <v>53</v>
      </c>
    </row>
  </sheetData>
  <mergeCells count="22">
    <mergeCell ref="C3:H3"/>
    <mergeCell ref="E206:G206"/>
    <mergeCell ref="E240:G240"/>
    <mergeCell ref="C4:D4"/>
    <mergeCell ref="C5:F5"/>
    <mergeCell ref="C6:F6"/>
    <mergeCell ref="D8:H8"/>
    <mergeCell ref="F12:G12"/>
    <mergeCell ref="E26:G26"/>
    <mergeCell ref="F49:G49"/>
    <mergeCell ref="E111:G111"/>
    <mergeCell ref="E129:G129"/>
    <mergeCell ref="E170:G170"/>
    <mergeCell ref="E192:G192"/>
    <mergeCell ref="E198:G198"/>
    <mergeCell ref="E361:G361"/>
    <mergeCell ref="E222:G222"/>
    <mergeCell ref="E226:G226"/>
    <mergeCell ref="E230:G230"/>
    <mergeCell ref="E234:G234"/>
    <mergeCell ref="E248:G248"/>
    <mergeCell ref="F329:G329"/>
  </mergeCells>
  <pageMargins left="0.78740157480314965" right="0.39370078740157483" top="1.1811023622047245" bottom="0.78740157480314965" header="0" footer="0.19685039370078741"/>
  <pageSetup paperSize="9" scale="75" orientation="landscape" r:id="rId1"/>
  <headerFooter>
    <oddFooter>&amp;CStran &amp;P od &amp;N</oddFooter>
  </headerFooter>
  <rowBreaks count="18" manualBreakCount="18">
    <brk id="24" min="1" max="8" man="1"/>
    <brk id="41" min="1" max="8" man="1"/>
    <brk id="47" max="16383" man="1"/>
    <brk id="70" min="1" max="8" man="1"/>
    <brk id="90" min="1" max="8" man="1"/>
    <brk id="109" min="1" max="8" man="1"/>
    <brk id="127" min="1" max="8" man="1"/>
    <brk id="147" min="1" max="8" man="1"/>
    <brk id="168" min="1" max="8" man="1"/>
    <brk id="190" min="1" max="8" man="1"/>
    <brk id="212" min="1" max="8" man="1"/>
    <brk id="232" min="1" max="8" man="1"/>
    <brk id="246" min="1" max="8" man="1"/>
    <brk id="260" min="1" max="8" man="1"/>
    <brk id="288" min="1" max="8" man="1"/>
    <brk id="323" min="1" max="8" man="1"/>
    <brk id="327" min="1" max="8" man="1"/>
    <brk id="353"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B2:IV351"/>
  <sheetViews>
    <sheetView view="pageBreakPreview" topLeftCell="B1" zoomScale="70" zoomScaleNormal="100" zoomScaleSheetLayoutView="70" zoomScalePageLayoutView="50" workbookViewId="0">
      <selection activeCell="M315" sqref="M315"/>
    </sheetView>
  </sheetViews>
  <sheetFormatPr defaultColWidth="9.140625" defaultRowHeight="12.75"/>
  <cols>
    <col min="1" max="1" width="9.140625" style="60"/>
    <col min="2" max="2" width="10.7109375" style="305" customWidth="1"/>
    <col min="3" max="3" width="10.7109375" style="21" customWidth="1"/>
    <col min="4" max="4" width="51.140625" style="113" customWidth="1"/>
    <col min="5" max="5" width="13.7109375" style="21" customWidth="1"/>
    <col min="6" max="6" width="12.7109375" style="56" customWidth="1"/>
    <col min="7" max="7" width="15.7109375" style="24" customWidth="1"/>
    <col min="8" max="8" width="15.7109375" style="62" customWidth="1"/>
    <col min="9" max="9" width="21.7109375" style="30" customWidth="1"/>
    <col min="10" max="11" width="9.140625" style="60"/>
    <col min="12" max="12" width="13" style="60" customWidth="1"/>
    <col min="13" max="13" width="50.7109375" style="91" customWidth="1"/>
    <col min="14" max="16384" width="9.140625" style="60"/>
  </cols>
  <sheetData>
    <row r="2" spans="2:68">
      <c r="B2" s="7" t="s">
        <v>15</v>
      </c>
      <c r="C2" s="369" t="s">
        <v>561</v>
      </c>
      <c r="D2" s="369"/>
      <c r="E2" s="369"/>
      <c r="F2" s="369"/>
      <c r="G2" s="369"/>
      <c r="H2" s="369"/>
    </row>
    <row r="3" spans="2:68" s="63" customFormat="1">
      <c r="B3" s="7" t="s">
        <v>27</v>
      </c>
      <c r="C3" s="351" t="s">
        <v>562</v>
      </c>
      <c r="D3" s="351"/>
      <c r="E3" s="351"/>
      <c r="F3" s="351"/>
      <c r="G3" s="352"/>
      <c r="H3" s="352"/>
      <c r="M3" s="30"/>
    </row>
    <row r="4" spans="2:68" s="63" customFormat="1">
      <c r="B4" s="7"/>
      <c r="C4" s="351" t="s">
        <v>563</v>
      </c>
      <c r="D4" s="351"/>
      <c r="E4" s="351"/>
      <c r="F4" s="351"/>
      <c r="G4" s="351"/>
      <c r="H4" s="351"/>
      <c r="M4" s="30"/>
    </row>
    <row r="5" spans="2:68" s="63" customFormat="1">
      <c r="B5" s="7" t="s">
        <v>564</v>
      </c>
      <c r="C5" s="353" t="s">
        <v>565</v>
      </c>
      <c r="D5" s="353"/>
      <c r="E5" s="353"/>
      <c r="F5" s="353"/>
      <c r="G5" s="353"/>
      <c r="H5" s="353"/>
      <c r="M5" s="30"/>
    </row>
    <row r="6" spans="2:68" s="63" customFormat="1">
      <c r="B6" s="7" t="s">
        <v>16</v>
      </c>
      <c r="C6" s="370" t="s">
        <v>572</v>
      </c>
      <c r="D6" s="370"/>
      <c r="E6" s="370"/>
      <c r="F6" s="370"/>
      <c r="G6" s="370"/>
      <c r="H6" s="370"/>
      <c r="M6" s="30"/>
    </row>
    <row r="7" spans="2:68" s="63" customFormat="1">
      <c r="B7" s="7" t="s">
        <v>567</v>
      </c>
      <c r="C7" s="362" t="s">
        <v>573</v>
      </c>
      <c r="D7" s="362"/>
      <c r="E7" s="362"/>
      <c r="F7" s="362"/>
      <c r="G7" s="362"/>
      <c r="H7" s="362"/>
      <c r="M7" s="30"/>
    </row>
    <row r="8" spans="2:68" s="63" customFormat="1">
      <c r="B8" s="7" t="s">
        <v>17</v>
      </c>
      <c r="C8" s="362" t="s">
        <v>62</v>
      </c>
      <c r="D8" s="362"/>
      <c r="E8" s="362"/>
      <c r="F8" s="362"/>
      <c r="G8" s="362"/>
      <c r="H8" s="362"/>
      <c r="M8" s="30"/>
    </row>
    <row r="9" spans="2:68" s="63" customFormat="1" ht="15.75">
      <c r="B9" s="304"/>
      <c r="C9" s="128"/>
      <c r="D9" s="367" t="s">
        <v>177</v>
      </c>
      <c r="E9" s="367"/>
      <c r="F9" s="367"/>
      <c r="G9" s="367"/>
      <c r="H9" s="367"/>
      <c r="M9" s="30"/>
    </row>
    <row r="10" spans="2:68" s="2" customFormat="1" ht="18">
      <c r="B10" s="306"/>
      <c r="C10" s="3"/>
      <c r="D10" s="99"/>
      <c r="E10" s="3"/>
      <c r="F10" s="9"/>
      <c r="G10" s="11"/>
      <c r="H10" s="15"/>
      <c r="I10" s="1"/>
      <c r="M10" s="92"/>
    </row>
    <row r="11" spans="2:68" s="19" customFormat="1" ht="30.75" thickBot="1">
      <c r="B11" s="346" t="s">
        <v>0</v>
      </c>
      <c r="C11" s="342" t="s">
        <v>4</v>
      </c>
      <c r="D11" s="343" t="s">
        <v>2</v>
      </c>
      <c r="E11" s="342" t="s">
        <v>5</v>
      </c>
      <c r="F11" s="342" t="s">
        <v>1</v>
      </c>
      <c r="G11" s="342" t="s">
        <v>6</v>
      </c>
      <c r="H11" s="342" t="s">
        <v>12</v>
      </c>
      <c r="I11" s="342" t="s">
        <v>3</v>
      </c>
    </row>
    <row r="12" spans="2:68" s="4" customFormat="1" ht="15">
      <c r="B12" s="307"/>
      <c r="C12" s="5"/>
      <c r="D12" s="100"/>
      <c r="E12" s="5"/>
      <c r="F12" s="10"/>
      <c r="G12" s="12"/>
      <c r="H12" s="16"/>
      <c r="I12" s="6"/>
      <c r="M12" s="93"/>
    </row>
    <row r="13" spans="2:68">
      <c r="B13" s="347"/>
      <c r="C13" s="337"/>
      <c r="D13" s="338" t="s">
        <v>275</v>
      </c>
      <c r="E13" s="363" t="s">
        <v>276</v>
      </c>
      <c r="F13" s="363"/>
      <c r="G13" s="363"/>
      <c r="H13" s="339" t="str">
        <f>IF(G15=0,"",SUM(H15:H333))</f>
        <v/>
      </c>
      <c r="I13" s="340"/>
    </row>
    <row r="14" spans="2:68" s="54" customFormat="1">
      <c r="B14" s="308"/>
      <c r="C14" s="25"/>
      <c r="D14" s="101"/>
      <c r="E14" s="25"/>
      <c r="F14" s="52"/>
      <c r="M14" s="59"/>
    </row>
    <row r="15" spans="2:68" s="171" customFormat="1" ht="89.25">
      <c r="B15" s="309" t="s">
        <v>180</v>
      </c>
      <c r="C15" s="165"/>
      <c r="D15" s="166" t="s">
        <v>490</v>
      </c>
      <c r="E15" s="167" t="s">
        <v>135</v>
      </c>
      <c r="F15" s="168">
        <v>1</v>
      </c>
      <c r="G15" s="169">
        <v>0</v>
      </c>
      <c r="H15" s="170" t="str">
        <f>IF(G15=0," ",F15*G15)</f>
        <v xml:space="preserve"> </v>
      </c>
      <c r="AY15" s="172">
        <v>9482</v>
      </c>
      <c r="AZ15" s="141">
        <v>891.7</v>
      </c>
      <c r="BA15" s="142">
        <v>0.05</v>
      </c>
      <c r="BB15" s="141">
        <f t="shared" ref="BB15:BB86" si="0">IF(F15=0," ",AZ15-(AZ15*BA15))</f>
        <v>847.11500000000001</v>
      </c>
      <c r="BC15" s="141">
        <f t="shared" ref="BC15:BC86" si="1">IF(F15=0," ",AZ15*F15)</f>
        <v>891.7</v>
      </c>
      <c r="BD15" s="141">
        <f t="shared" ref="BD15:BD86" si="2">IF(F15=0," ",BC15-(BC15*BA15))</f>
        <v>847.11500000000001</v>
      </c>
      <c r="BE15" s="140"/>
      <c r="BF15" s="142">
        <v>0.05</v>
      </c>
      <c r="BG15" s="143"/>
      <c r="BH15" s="143">
        <f t="shared" ref="BH15:BH86" si="3">IF(F15=0," ",IF(BF15=0,BG15,BB15*BF15))</f>
        <v>42.35575</v>
      </c>
      <c r="BI15" s="143">
        <f t="shared" ref="BI15:BI86" si="4">IF(F15=0," ",IF(BF15=0,BG15*F15,BB15*BF15*F15))</f>
        <v>42.35575</v>
      </c>
      <c r="BJ15" s="144"/>
      <c r="BK15" s="143">
        <f t="shared" ref="BK15:BK86" si="5">IF(F15=0," ",BB15+BH15)</f>
        <v>889.47074999999995</v>
      </c>
      <c r="BL15" s="143">
        <f t="shared" ref="BL15:BL86" si="6">IF(F15=0," ",BD15+BI15)</f>
        <v>889.47074999999995</v>
      </c>
      <c r="BN15" s="173">
        <v>891.7</v>
      </c>
      <c r="BO15" s="174">
        <v>0.05</v>
      </c>
      <c r="BP15" s="173">
        <f>BN15-BN15*BO15</f>
        <v>847.11500000000001</v>
      </c>
    </row>
    <row r="16" spans="2:68" s="133" customFormat="1">
      <c r="B16" s="310"/>
      <c r="C16" s="145"/>
      <c r="E16" s="175"/>
      <c r="F16" s="146"/>
      <c r="G16" s="138" t="s">
        <v>140</v>
      </c>
      <c r="H16" s="139"/>
      <c r="AY16" s="140"/>
      <c r="AZ16" s="141"/>
      <c r="BA16" s="142"/>
      <c r="BB16" s="141" t="str">
        <f t="shared" si="0"/>
        <v xml:space="preserve"> </v>
      </c>
      <c r="BC16" s="141" t="str">
        <f t="shared" si="1"/>
        <v xml:space="preserve"> </v>
      </c>
      <c r="BD16" s="141" t="str">
        <f t="shared" si="2"/>
        <v xml:space="preserve"> </v>
      </c>
      <c r="BE16" s="140"/>
      <c r="BF16" s="142"/>
      <c r="BG16" s="143"/>
      <c r="BH16" s="143" t="str">
        <f t="shared" si="3"/>
        <v xml:space="preserve"> </v>
      </c>
      <c r="BI16" s="143" t="str">
        <f t="shared" si="4"/>
        <v xml:space="preserve"> </v>
      </c>
      <c r="BJ16" s="144"/>
      <c r="BK16" s="143" t="str">
        <f t="shared" si="5"/>
        <v xml:space="preserve"> </v>
      </c>
      <c r="BL16" s="143" t="str">
        <f t="shared" si="6"/>
        <v xml:space="preserve"> </v>
      </c>
    </row>
    <row r="17" spans="2:64" s="133" customFormat="1">
      <c r="B17" s="310"/>
      <c r="C17" s="145"/>
      <c r="D17" s="133" t="s">
        <v>277</v>
      </c>
      <c r="E17" s="175"/>
      <c r="F17" s="146"/>
      <c r="G17" s="138" t="s">
        <v>140</v>
      </c>
      <c r="H17" s="139"/>
      <c r="AY17" s="140"/>
      <c r="AZ17" s="141"/>
      <c r="BA17" s="142"/>
      <c r="BB17" s="141" t="str">
        <f t="shared" si="0"/>
        <v xml:space="preserve"> </v>
      </c>
      <c r="BC17" s="141" t="str">
        <f t="shared" si="1"/>
        <v xml:space="preserve"> </v>
      </c>
      <c r="BD17" s="141" t="str">
        <f t="shared" si="2"/>
        <v xml:space="preserve"> </v>
      </c>
      <c r="BE17" s="140"/>
      <c r="BF17" s="142"/>
      <c r="BG17" s="143"/>
      <c r="BH17" s="143" t="str">
        <f t="shared" si="3"/>
        <v xml:space="preserve"> </v>
      </c>
      <c r="BI17" s="143" t="str">
        <f t="shared" si="4"/>
        <v xml:space="preserve"> </v>
      </c>
      <c r="BJ17" s="144"/>
      <c r="BK17" s="143" t="str">
        <f t="shared" si="5"/>
        <v xml:space="preserve"> </v>
      </c>
      <c r="BL17" s="143" t="str">
        <f t="shared" si="6"/>
        <v xml:space="preserve"> </v>
      </c>
    </row>
    <row r="18" spans="2:64" s="133" customFormat="1" ht="51">
      <c r="B18" s="311"/>
      <c r="C18" s="134" t="s">
        <v>138</v>
      </c>
      <c r="D18" s="135" t="s">
        <v>278</v>
      </c>
      <c r="E18" s="175" t="s">
        <v>18</v>
      </c>
      <c r="F18" s="176">
        <v>1</v>
      </c>
      <c r="G18" s="177" t="s">
        <v>140</v>
      </c>
      <c r="H18" s="139"/>
      <c r="AY18" s="172" t="s">
        <v>279</v>
      </c>
      <c r="AZ18" s="141">
        <v>180.9</v>
      </c>
      <c r="BA18" s="142">
        <v>0.1</v>
      </c>
      <c r="BB18" s="141">
        <f>IF(F18=0," ",AZ18-(AZ18*BA18))</f>
        <v>162.81</v>
      </c>
      <c r="BC18" s="141">
        <f>IF(F18=0," ",AZ18*F18)</f>
        <v>180.9</v>
      </c>
      <c r="BD18" s="141">
        <f>IF(F18=0," ",BC18-(BC18*BA18))</f>
        <v>162.81</v>
      </c>
      <c r="BE18" s="140"/>
      <c r="BF18" s="142"/>
      <c r="BG18" s="143"/>
      <c r="BH18" s="143">
        <f t="shared" si="3"/>
        <v>0</v>
      </c>
      <c r="BI18" s="143">
        <f t="shared" si="4"/>
        <v>0</v>
      </c>
      <c r="BJ18" s="144"/>
      <c r="BK18" s="143">
        <f t="shared" si="5"/>
        <v>162.81</v>
      </c>
      <c r="BL18" s="143">
        <f t="shared" si="6"/>
        <v>162.81</v>
      </c>
    </row>
    <row r="19" spans="2:64" s="181" customFormat="1" ht="51">
      <c r="B19" s="312"/>
      <c r="C19" s="134" t="s">
        <v>138</v>
      </c>
      <c r="D19" s="178" t="s">
        <v>280</v>
      </c>
      <c r="E19" s="179" t="s">
        <v>18</v>
      </c>
      <c r="F19" s="180">
        <v>1</v>
      </c>
      <c r="G19" s="177" t="s">
        <v>140</v>
      </c>
      <c r="H19" s="139"/>
      <c r="AY19" s="172" t="s">
        <v>279</v>
      </c>
      <c r="AZ19" s="141">
        <v>201.1</v>
      </c>
      <c r="BA19" s="142">
        <v>0.1</v>
      </c>
      <c r="BB19" s="141">
        <f t="shared" si="0"/>
        <v>180.99</v>
      </c>
      <c r="BC19" s="141">
        <f t="shared" si="1"/>
        <v>201.1</v>
      </c>
      <c r="BD19" s="141">
        <f t="shared" si="2"/>
        <v>180.99</v>
      </c>
      <c r="BE19" s="182"/>
      <c r="BF19" s="142"/>
      <c r="BG19" s="143"/>
      <c r="BH19" s="143">
        <f t="shared" si="3"/>
        <v>0</v>
      </c>
      <c r="BI19" s="143">
        <f t="shared" si="4"/>
        <v>0</v>
      </c>
      <c r="BJ19" s="183"/>
      <c r="BK19" s="143">
        <f t="shared" si="5"/>
        <v>180.99</v>
      </c>
      <c r="BL19" s="143">
        <f t="shared" si="6"/>
        <v>180.99</v>
      </c>
    </row>
    <row r="20" spans="2:64" s="181" customFormat="1" ht="25.5">
      <c r="B20" s="312"/>
      <c r="C20" s="134" t="s">
        <v>138</v>
      </c>
      <c r="D20" s="178" t="s">
        <v>281</v>
      </c>
      <c r="E20" s="179" t="s">
        <v>18</v>
      </c>
      <c r="F20" s="180">
        <v>1</v>
      </c>
      <c r="G20" s="177" t="s">
        <v>140</v>
      </c>
      <c r="H20" s="139"/>
      <c r="AY20" s="172" t="s">
        <v>279</v>
      </c>
      <c r="AZ20" s="141">
        <v>364</v>
      </c>
      <c r="BA20" s="142">
        <v>0.15</v>
      </c>
      <c r="BB20" s="141">
        <f t="shared" si="0"/>
        <v>309.39999999999998</v>
      </c>
      <c r="BC20" s="141">
        <f t="shared" si="1"/>
        <v>364</v>
      </c>
      <c r="BD20" s="141">
        <f t="shared" si="2"/>
        <v>309.39999999999998</v>
      </c>
      <c r="BE20" s="182"/>
      <c r="BF20" s="142"/>
      <c r="BG20" s="143"/>
      <c r="BH20" s="143">
        <f t="shared" si="3"/>
        <v>0</v>
      </c>
      <c r="BI20" s="143">
        <f t="shared" si="4"/>
        <v>0</v>
      </c>
      <c r="BJ20" s="183"/>
      <c r="BK20" s="143">
        <f t="shared" si="5"/>
        <v>309.39999999999998</v>
      </c>
      <c r="BL20" s="143">
        <f t="shared" si="6"/>
        <v>309.39999999999998</v>
      </c>
    </row>
    <row r="21" spans="2:64" s="181" customFormat="1" ht="51">
      <c r="B21" s="312"/>
      <c r="C21" s="134" t="s">
        <v>138</v>
      </c>
      <c r="D21" s="178" t="s">
        <v>282</v>
      </c>
      <c r="E21" s="179" t="s">
        <v>18</v>
      </c>
      <c r="F21" s="180">
        <v>1</v>
      </c>
      <c r="G21" s="177" t="s">
        <v>140</v>
      </c>
      <c r="H21" s="139"/>
      <c r="AY21" s="172" t="s">
        <v>279</v>
      </c>
      <c r="AZ21" s="141">
        <v>201.1</v>
      </c>
      <c r="BA21" s="142">
        <v>0.1</v>
      </c>
      <c r="BB21" s="141">
        <f t="shared" si="0"/>
        <v>180.99</v>
      </c>
      <c r="BC21" s="141">
        <f t="shared" si="1"/>
        <v>201.1</v>
      </c>
      <c r="BD21" s="141">
        <f t="shared" si="2"/>
        <v>180.99</v>
      </c>
      <c r="BE21" s="182"/>
      <c r="BF21" s="142"/>
      <c r="BG21" s="143"/>
      <c r="BH21" s="143">
        <f t="shared" si="3"/>
        <v>0</v>
      </c>
      <c r="BI21" s="143">
        <f t="shared" si="4"/>
        <v>0</v>
      </c>
      <c r="BJ21" s="183"/>
      <c r="BK21" s="143">
        <f t="shared" si="5"/>
        <v>180.99</v>
      </c>
      <c r="BL21" s="143">
        <f t="shared" si="6"/>
        <v>180.99</v>
      </c>
    </row>
    <row r="22" spans="2:64" s="181" customFormat="1" ht="51">
      <c r="B22" s="312"/>
      <c r="C22" s="134" t="s">
        <v>138</v>
      </c>
      <c r="D22" s="178" t="s">
        <v>283</v>
      </c>
      <c r="E22" s="179" t="s">
        <v>18</v>
      </c>
      <c r="F22" s="180">
        <v>1</v>
      </c>
      <c r="G22" s="177" t="s">
        <v>140</v>
      </c>
      <c r="H22" s="139"/>
      <c r="AY22" s="172" t="s">
        <v>279</v>
      </c>
      <c r="AZ22" s="141">
        <v>70.290000000000006</v>
      </c>
      <c r="BA22" s="142">
        <v>0.1</v>
      </c>
      <c r="BB22" s="141">
        <f t="shared" si="0"/>
        <v>63.261000000000003</v>
      </c>
      <c r="BC22" s="141">
        <f t="shared" si="1"/>
        <v>70.290000000000006</v>
      </c>
      <c r="BD22" s="141">
        <f t="shared" si="2"/>
        <v>63.261000000000003</v>
      </c>
      <c r="BE22" s="182"/>
      <c r="BF22" s="142"/>
      <c r="BG22" s="143"/>
      <c r="BH22" s="143">
        <f t="shared" si="3"/>
        <v>0</v>
      </c>
      <c r="BI22" s="143">
        <f t="shared" si="4"/>
        <v>0</v>
      </c>
      <c r="BJ22" s="183"/>
      <c r="BK22" s="143">
        <f t="shared" si="5"/>
        <v>63.261000000000003</v>
      </c>
      <c r="BL22" s="143">
        <f t="shared" si="6"/>
        <v>63.261000000000003</v>
      </c>
    </row>
    <row r="23" spans="2:64" s="181" customFormat="1" ht="38.25">
      <c r="B23" s="312"/>
      <c r="C23" s="134" t="s">
        <v>138</v>
      </c>
      <c r="D23" s="178" t="s">
        <v>491</v>
      </c>
      <c r="E23" s="179" t="s">
        <v>135</v>
      </c>
      <c r="F23" s="180">
        <v>1</v>
      </c>
      <c r="G23" s="177" t="s">
        <v>140</v>
      </c>
      <c r="H23" s="139"/>
      <c r="AY23" s="172" t="s">
        <v>279</v>
      </c>
      <c r="AZ23" s="141">
        <v>107.62</v>
      </c>
      <c r="BA23" s="142">
        <v>0.1</v>
      </c>
      <c r="BB23" s="141">
        <f t="shared" si="0"/>
        <v>96.858000000000004</v>
      </c>
      <c r="BC23" s="141">
        <f t="shared" si="1"/>
        <v>107.62</v>
      </c>
      <c r="BD23" s="141">
        <f t="shared" si="2"/>
        <v>96.858000000000004</v>
      </c>
      <c r="BE23" s="182"/>
      <c r="BF23" s="142"/>
      <c r="BG23" s="143"/>
      <c r="BH23" s="143">
        <f t="shared" si="3"/>
        <v>0</v>
      </c>
      <c r="BI23" s="143">
        <f t="shared" si="4"/>
        <v>0</v>
      </c>
      <c r="BJ23" s="183"/>
      <c r="BK23" s="143">
        <f t="shared" si="5"/>
        <v>96.858000000000004</v>
      </c>
      <c r="BL23" s="143">
        <f t="shared" si="6"/>
        <v>96.858000000000004</v>
      </c>
    </row>
    <row r="24" spans="2:64" s="181" customFormat="1" ht="25.5">
      <c r="B24" s="312"/>
      <c r="C24" s="134" t="s">
        <v>138</v>
      </c>
      <c r="D24" s="178" t="s">
        <v>284</v>
      </c>
      <c r="E24" s="179" t="s">
        <v>135</v>
      </c>
      <c r="F24" s="180">
        <v>1</v>
      </c>
      <c r="G24" s="177" t="s">
        <v>140</v>
      </c>
      <c r="H24" s="139"/>
      <c r="AY24" s="172" t="s">
        <v>279</v>
      </c>
      <c r="AZ24" s="141"/>
      <c r="BA24" s="142"/>
      <c r="BB24" s="141">
        <f t="shared" si="0"/>
        <v>0</v>
      </c>
      <c r="BC24" s="141">
        <f t="shared" si="1"/>
        <v>0</v>
      </c>
      <c r="BD24" s="141">
        <f t="shared" si="2"/>
        <v>0</v>
      </c>
      <c r="BE24" s="182"/>
      <c r="BF24" s="142"/>
      <c r="BG24" s="143"/>
      <c r="BH24" s="143">
        <f t="shared" si="3"/>
        <v>0</v>
      </c>
      <c r="BI24" s="143">
        <f t="shared" si="4"/>
        <v>0</v>
      </c>
      <c r="BJ24" s="183"/>
      <c r="BK24" s="143">
        <f t="shared" si="5"/>
        <v>0</v>
      </c>
      <c r="BL24" s="143">
        <f t="shared" si="6"/>
        <v>0</v>
      </c>
    </row>
    <row r="25" spans="2:64" s="181" customFormat="1">
      <c r="B25" s="312"/>
      <c r="C25" s="134"/>
      <c r="D25" s="178"/>
      <c r="E25" s="179"/>
      <c r="F25" s="180"/>
      <c r="G25" s="177"/>
      <c r="H25" s="139"/>
      <c r="AY25" s="172"/>
      <c r="AZ25" s="141"/>
      <c r="BA25" s="142"/>
      <c r="BB25" s="141"/>
      <c r="BC25" s="141"/>
      <c r="BD25" s="141"/>
      <c r="BE25" s="182"/>
      <c r="BF25" s="142"/>
      <c r="BG25" s="143"/>
      <c r="BH25" s="143"/>
      <c r="BI25" s="143"/>
      <c r="BJ25" s="183"/>
      <c r="BK25" s="143"/>
      <c r="BL25" s="143"/>
    </row>
    <row r="26" spans="2:64" s="181" customFormat="1">
      <c r="B26" s="312"/>
      <c r="C26" s="134" t="s">
        <v>138</v>
      </c>
      <c r="D26" s="184" t="s">
        <v>285</v>
      </c>
      <c r="E26" s="179" t="s">
        <v>18</v>
      </c>
      <c r="F26" s="180">
        <v>1</v>
      </c>
      <c r="G26" s="177" t="s">
        <v>140</v>
      </c>
      <c r="H26" s="139"/>
      <c r="AY26" s="172" t="s">
        <v>279</v>
      </c>
      <c r="AZ26" s="141">
        <v>197</v>
      </c>
      <c r="BA26" s="142">
        <v>0.1</v>
      </c>
      <c r="BB26" s="141">
        <f t="shared" si="0"/>
        <v>177.3</v>
      </c>
      <c r="BC26" s="141">
        <f t="shared" si="1"/>
        <v>197</v>
      </c>
      <c r="BD26" s="141">
        <f t="shared" si="2"/>
        <v>177.3</v>
      </c>
      <c r="BE26" s="182"/>
      <c r="BF26" s="142"/>
      <c r="BG26" s="143"/>
      <c r="BH26" s="143">
        <f t="shared" si="3"/>
        <v>0</v>
      </c>
      <c r="BI26" s="143">
        <f t="shared" si="4"/>
        <v>0</v>
      </c>
      <c r="BJ26" s="183"/>
      <c r="BK26" s="143">
        <f t="shared" si="5"/>
        <v>177.3</v>
      </c>
      <c r="BL26" s="143">
        <f t="shared" si="6"/>
        <v>177.3</v>
      </c>
    </row>
    <row r="27" spans="2:64" s="181" customFormat="1">
      <c r="B27" s="312"/>
      <c r="C27" s="185"/>
      <c r="D27" s="184" t="s">
        <v>286</v>
      </c>
      <c r="E27" s="179"/>
      <c r="F27" s="180"/>
      <c r="G27" s="177" t="s">
        <v>140</v>
      </c>
      <c r="H27" s="139"/>
      <c r="AY27" s="172"/>
      <c r="AZ27" s="141"/>
      <c r="BA27" s="142"/>
      <c r="BB27" s="141" t="str">
        <f t="shared" si="0"/>
        <v xml:space="preserve"> </v>
      </c>
      <c r="BC27" s="141" t="str">
        <f t="shared" si="1"/>
        <v xml:space="preserve"> </v>
      </c>
      <c r="BD27" s="141" t="str">
        <f t="shared" si="2"/>
        <v xml:space="preserve"> </v>
      </c>
      <c r="BE27" s="182"/>
      <c r="BF27" s="142"/>
      <c r="BG27" s="143"/>
      <c r="BH27" s="143" t="str">
        <f t="shared" si="3"/>
        <v xml:space="preserve"> </v>
      </c>
      <c r="BI27" s="143" t="str">
        <f t="shared" si="4"/>
        <v xml:space="preserve"> </v>
      </c>
      <c r="BJ27" s="183"/>
      <c r="BK27" s="143" t="str">
        <f t="shared" si="5"/>
        <v xml:space="preserve"> </v>
      </c>
      <c r="BL27" s="143" t="str">
        <f t="shared" si="6"/>
        <v xml:space="preserve"> </v>
      </c>
    </row>
    <row r="28" spans="2:64" s="181" customFormat="1">
      <c r="B28" s="312"/>
      <c r="C28" s="185"/>
      <c r="D28" s="184" t="s">
        <v>287</v>
      </c>
      <c r="E28" s="179"/>
      <c r="F28" s="180"/>
      <c r="G28" s="177" t="s">
        <v>140</v>
      </c>
      <c r="H28" s="139"/>
      <c r="AY28" s="172"/>
      <c r="AZ28" s="141"/>
      <c r="BA28" s="142"/>
      <c r="BB28" s="141" t="str">
        <f t="shared" si="0"/>
        <v xml:space="preserve"> </v>
      </c>
      <c r="BC28" s="141" t="str">
        <f t="shared" si="1"/>
        <v xml:space="preserve"> </v>
      </c>
      <c r="BD28" s="141" t="str">
        <f t="shared" si="2"/>
        <v xml:space="preserve"> </v>
      </c>
      <c r="BE28" s="182"/>
      <c r="BF28" s="142"/>
      <c r="BG28" s="143"/>
      <c r="BH28" s="143" t="str">
        <f t="shared" si="3"/>
        <v xml:space="preserve"> </v>
      </c>
      <c r="BI28" s="143" t="str">
        <f t="shared" si="4"/>
        <v xml:space="preserve"> </v>
      </c>
      <c r="BJ28" s="183"/>
      <c r="BK28" s="143" t="str">
        <f t="shared" si="5"/>
        <v xml:space="preserve"> </v>
      </c>
      <c r="BL28" s="143" t="str">
        <f t="shared" si="6"/>
        <v xml:space="preserve"> </v>
      </c>
    </row>
    <row r="29" spans="2:64" s="181" customFormat="1">
      <c r="B29" s="312"/>
      <c r="C29" s="185"/>
      <c r="D29" s="184" t="s">
        <v>288</v>
      </c>
      <c r="E29" s="179"/>
      <c r="F29" s="180"/>
      <c r="G29" s="177" t="s">
        <v>140</v>
      </c>
      <c r="H29" s="139"/>
      <c r="AY29" s="172"/>
      <c r="AZ29" s="141"/>
      <c r="BA29" s="142"/>
      <c r="BB29" s="141" t="str">
        <f t="shared" si="0"/>
        <v xml:space="preserve"> </v>
      </c>
      <c r="BC29" s="141" t="str">
        <f t="shared" si="1"/>
        <v xml:space="preserve"> </v>
      </c>
      <c r="BD29" s="141" t="str">
        <f t="shared" si="2"/>
        <v xml:space="preserve"> </v>
      </c>
      <c r="BE29" s="182"/>
      <c r="BF29" s="142"/>
      <c r="BG29" s="143"/>
      <c r="BH29" s="143" t="str">
        <f t="shared" si="3"/>
        <v xml:space="preserve"> </v>
      </c>
      <c r="BI29" s="143" t="str">
        <f t="shared" si="4"/>
        <v xml:space="preserve"> </v>
      </c>
      <c r="BJ29" s="183"/>
      <c r="BK29" s="143" t="str">
        <f t="shared" si="5"/>
        <v xml:space="preserve"> </v>
      </c>
      <c r="BL29" s="143" t="str">
        <f t="shared" si="6"/>
        <v xml:space="preserve"> </v>
      </c>
    </row>
    <row r="30" spans="2:64" s="181" customFormat="1">
      <c r="B30" s="312"/>
      <c r="C30" s="185"/>
      <c r="D30" s="184" t="s">
        <v>289</v>
      </c>
      <c r="E30" s="179"/>
      <c r="F30" s="180"/>
      <c r="G30" s="177" t="s">
        <v>140</v>
      </c>
      <c r="H30" s="139"/>
      <c r="AY30" s="172"/>
      <c r="AZ30" s="141"/>
      <c r="BA30" s="142"/>
      <c r="BB30" s="141" t="str">
        <f t="shared" si="0"/>
        <v xml:space="preserve"> </v>
      </c>
      <c r="BC30" s="141" t="str">
        <f t="shared" si="1"/>
        <v xml:space="preserve"> </v>
      </c>
      <c r="BD30" s="141" t="str">
        <f t="shared" si="2"/>
        <v xml:space="preserve"> </v>
      </c>
      <c r="BE30" s="182"/>
      <c r="BF30" s="142"/>
      <c r="BG30" s="143"/>
      <c r="BH30" s="143" t="str">
        <f t="shared" si="3"/>
        <v xml:space="preserve"> </v>
      </c>
      <c r="BI30" s="143" t="str">
        <f t="shared" si="4"/>
        <v xml:space="preserve"> </v>
      </c>
      <c r="BJ30" s="183"/>
      <c r="BK30" s="143" t="str">
        <f t="shared" si="5"/>
        <v xml:space="preserve"> </v>
      </c>
      <c r="BL30" s="143" t="str">
        <f t="shared" si="6"/>
        <v xml:space="preserve"> </v>
      </c>
    </row>
    <row r="31" spans="2:64" s="181" customFormat="1">
      <c r="B31" s="312"/>
      <c r="C31" s="185"/>
      <c r="D31" s="184" t="s">
        <v>290</v>
      </c>
      <c r="E31" s="179"/>
      <c r="F31" s="180"/>
      <c r="G31" s="177" t="s">
        <v>140</v>
      </c>
      <c r="H31" s="139"/>
      <c r="AY31" s="172"/>
      <c r="AZ31" s="141"/>
      <c r="BA31" s="142"/>
      <c r="BB31" s="141" t="str">
        <f t="shared" si="0"/>
        <v xml:space="preserve"> </v>
      </c>
      <c r="BC31" s="141" t="str">
        <f t="shared" si="1"/>
        <v xml:space="preserve"> </v>
      </c>
      <c r="BD31" s="141" t="str">
        <f t="shared" si="2"/>
        <v xml:space="preserve"> </v>
      </c>
      <c r="BE31" s="182"/>
      <c r="BF31" s="142"/>
      <c r="BG31" s="143"/>
      <c r="BH31" s="143" t="str">
        <f t="shared" si="3"/>
        <v xml:space="preserve"> </v>
      </c>
      <c r="BI31" s="143" t="str">
        <f t="shared" si="4"/>
        <v xml:space="preserve"> </v>
      </c>
      <c r="BJ31" s="183"/>
      <c r="BK31" s="143" t="str">
        <f t="shared" si="5"/>
        <v xml:space="preserve"> </v>
      </c>
      <c r="BL31" s="143" t="str">
        <f t="shared" si="6"/>
        <v xml:space="preserve"> </v>
      </c>
    </row>
    <row r="32" spans="2:64" s="181" customFormat="1">
      <c r="B32" s="312"/>
      <c r="C32" s="185"/>
      <c r="D32" s="184" t="s">
        <v>291</v>
      </c>
      <c r="E32" s="179"/>
      <c r="F32" s="180"/>
      <c r="G32" s="177" t="s">
        <v>140</v>
      </c>
      <c r="H32" s="139"/>
      <c r="AY32" s="172"/>
      <c r="AZ32" s="141"/>
      <c r="BA32" s="142"/>
      <c r="BB32" s="141" t="str">
        <f t="shared" si="0"/>
        <v xml:space="preserve"> </v>
      </c>
      <c r="BC32" s="141" t="str">
        <f t="shared" si="1"/>
        <v xml:space="preserve"> </v>
      </c>
      <c r="BD32" s="141" t="str">
        <f t="shared" si="2"/>
        <v xml:space="preserve"> </v>
      </c>
      <c r="BE32" s="182"/>
      <c r="BF32" s="142"/>
      <c r="BG32" s="143"/>
      <c r="BH32" s="143" t="str">
        <f t="shared" si="3"/>
        <v xml:space="preserve"> </v>
      </c>
      <c r="BI32" s="143" t="str">
        <f t="shared" si="4"/>
        <v xml:space="preserve"> </v>
      </c>
      <c r="BJ32" s="183"/>
      <c r="BK32" s="143" t="str">
        <f t="shared" si="5"/>
        <v xml:space="preserve"> </v>
      </c>
      <c r="BL32" s="143" t="str">
        <f t="shared" si="6"/>
        <v xml:space="preserve"> </v>
      </c>
    </row>
    <row r="33" spans="2:64" s="181" customFormat="1">
      <c r="B33" s="312"/>
      <c r="C33" s="185"/>
      <c r="D33" s="184" t="s">
        <v>292</v>
      </c>
      <c r="E33" s="179"/>
      <c r="F33" s="180"/>
      <c r="G33" s="177" t="s">
        <v>140</v>
      </c>
      <c r="H33" s="139"/>
      <c r="AY33" s="172"/>
      <c r="AZ33" s="141"/>
      <c r="BA33" s="142"/>
      <c r="BB33" s="141" t="str">
        <f t="shared" si="0"/>
        <v xml:space="preserve"> </v>
      </c>
      <c r="BC33" s="141" t="str">
        <f t="shared" si="1"/>
        <v xml:space="preserve"> </v>
      </c>
      <c r="BD33" s="141" t="str">
        <f t="shared" si="2"/>
        <v xml:space="preserve"> </v>
      </c>
      <c r="BE33" s="182"/>
      <c r="BF33" s="142"/>
      <c r="BG33" s="143"/>
      <c r="BH33" s="143" t="str">
        <f t="shared" si="3"/>
        <v xml:space="preserve"> </v>
      </c>
      <c r="BI33" s="143" t="str">
        <f t="shared" si="4"/>
        <v xml:space="preserve"> </v>
      </c>
      <c r="BJ33" s="183"/>
      <c r="BK33" s="143" t="str">
        <f t="shared" si="5"/>
        <v xml:space="preserve"> </v>
      </c>
      <c r="BL33" s="143" t="str">
        <f t="shared" si="6"/>
        <v xml:space="preserve"> </v>
      </c>
    </row>
    <row r="34" spans="2:64" s="181" customFormat="1">
      <c r="B34" s="312"/>
      <c r="C34" s="185"/>
      <c r="D34" s="184" t="s">
        <v>293</v>
      </c>
      <c r="E34" s="179"/>
      <c r="F34" s="180"/>
      <c r="G34" s="177" t="s">
        <v>140</v>
      </c>
      <c r="H34" s="139"/>
      <c r="AY34" s="172"/>
      <c r="AZ34" s="141"/>
      <c r="BA34" s="142"/>
      <c r="BB34" s="141" t="str">
        <f t="shared" si="0"/>
        <v xml:space="preserve"> </v>
      </c>
      <c r="BC34" s="141" t="str">
        <f t="shared" si="1"/>
        <v xml:space="preserve"> </v>
      </c>
      <c r="BD34" s="141" t="str">
        <f t="shared" si="2"/>
        <v xml:space="preserve"> </v>
      </c>
      <c r="BE34" s="182"/>
      <c r="BF34" s="142"/>
      <c r="BG34" s="143"/>
      <c r="BH34" s="143" t="str">
        <f t="shared" si="3"/>
        <v xml:space="preserve"> </v>
      </c>
      <c r="BI34" s="143" t="str">
        <f t="shared" si="4"/>
        <v xml:space="preserve"> </v>
      </c>
      <c r="BJ34" s="183"/>
      <c r="BK34" s="143" t="str">
        <f t="shared" si="5"/>
        <v xml:space="preserve"> </v>
      </c>
      <c r="BL34" s="143" t="str">
        <f t="shared" si="6"/>
        <v xml:space="preserve"> </v>
      </c>
    </row>
    <row r="35" spans="2:64" s="181" customFormat="1" ht="25.5">
      <c r="B35" s="312"/>
      <c r="C35" s="185"/>
      <c r="D35" s="184" t="s">
        <v>294</v>
      </c>
      <c r="E35" s="179"/>
      <c r="F35" s="180"/>
      <c r="G35" s="177" t="s">
        <v>140</v>
      </c>
      <c r="H35" s="139"/>
      <c r="AY35" s="172"/>
      <c r="AZ35" s="141"/>
      <c r="BA35" s="142"/>
      <c r="BB35" s="141" t="str">
        <f t="shared" si="0"/>
        <v xml:space="preserve"> </v>
      </c>
      <c r="BC35" s="141" t="str">
        <f t="shared" si="1"/>
        <v xml:space="preserve"> </v>
      </c>
      <c r="BD35" s="141" t="str">
        <f t="shared" si="2"/>
        <v xml:space="preserve"> </v>
      </c>
      <c r="BE35" s="182"/>
      <c r="BF35" s="142"/>
      <c r="BG35" s="143"/>
      <c r="BH35" s="143" t="str">
        <f t="shared" si="3"/>
        <v xml:space="preserve"> </v>
      </c>
      <c r="BI35" s="143" t="str">
        <f t="shared" si="4"/>
        <v xml:space="preserve"> </v>
      </c>
      <c r="BJ35" s="183"/>
      <c r="BK35" s="143" t="str">
        <f t="shared" si="5"/>
        <v xml:space="preserve"> </v>
      </c>
      <c r="BL35" s="143" t="str">
        <f t="shared" si="6"/>
        <v xml:space="preserve"> </v>
      </c>
    </row>
    <row r="36" spans="2:64" s="181" customFormat="1">
      <c r="B36" s="312"/>
      <c r="C36" s="185"/>
      <c r="D36" s="184" t="s">
        <v>295</v>
      </c>
      <c r="E36" s="179"/>
      <c r="F36" s="180"/>
      <c r="G36" s="177" t="s">
        <v>140</v>
      </c>
      <c r="H36" s="139"/>
      <c r="AY36" s="172"/>
      <c r="AZ36" s="141"/>
      <c r="BA36" s="142"/>
      <c r="BB36" s="141" t="str">
        <f t="shared" si="0"/>
        <v xml:space="preserve"> </v>
      </c>
      <c r="BC36" s="141" t="str">
        <f t="shared" si="1"/>
        <v xml:space="preserve"> </v>
      </c>
      <c r="BD36" s="141" t="str">
        <f t="shared" si="2"/>
        <v xml:space="preserve"> </v>
      </c>
      <c r="BE36" s="182"/>
      <c r="BF36" s="142"/>
      <c r="BG36" s="143"/>
      <c r="BH36" s="143" t="str">
        <f t="shared" si="3"/>
        <v xml:space="preserve"> </v>
      </c>
      <c r="BI36" s="143" t="str">
        <f t="shared" si="4"/>
        <v xml:space="preserve"> </v>
      </c>
      <c r="BJ36" s="183"/>
      <c r="BK36" s="143" t="str">
        <f t="shared" si="5"/>
        <v xml:space="preserve"> </v>
      </c>
      <c r="BL36" s="143" t="str">
        <f t="shared" si="6"/>
        <v xml:space="preserve"> </v>
      </c>
    </row>
    <row r="37" spans="2:64" s="181" customFormat="1">
      <c r="B37" s="312"/>
      <c r="C37" s="185"/>
      <c r="D37" s="184" t="s">
        <v>296</v>
      </c>
      <c r="E37" s="179"/>
      <c r="F37" s="180"/>
      <c r="G37" s="177" t="s">
        <v>140</v>
      </c>
      <c r="H37" s="139"/>
      <c r="AY37" s="172"/>
      <c r="AZ37" s="141"/>
      <c r="BA37" s="142"/>
      <c r="BB37" s="141" t="str">
        <f t="shared" si="0"/>
        <v xml:space="preserve"> </v>
      </c>
      <c r="BC37" s="141" t="str">
        <f t="shared" si="1"/>
        <v xml:space="preserve"> </v>
      </c>
      <c r="BD37" s="141" t="str">
        <f t="shared" si="2"/>
        <v xml:space="preserve"> </v>
      </c>
      <c r="BE37" s="182"/>
      <c r="BF37" s="142"/>
      <c r="BG37" s="143"/>
      <c r="BH37" s="143" t="str">
        <f t="shared" si="3"/>
        <v xml:space="preserve"> </v>
      </c>
      <c r="BI37" s="143" t="str">
        <f t="shared" si="4"/>
        <v xml:space="preserve"> </v>
      </c>
      <c r="BJ37" s="183"/>
      <c r="BK37" s="143" t="str">
        <f t="shared" si="5"/>
        <v xml:space="preserve"> </v>
      </c>
      <c r="BL37" s="143" t="str">
        <f t="shared" si="6"/>
        <v xml:space="preserve"> </v>
      </c>
    </row>
    <row r="38" spans="2:64" s="181" customFormat="1">
      <c r="B38" s="312"/>
      <c r="C38" s="185"/>
      <c r="D38" s="184" t="s">
        <v>297</v>
      </c>
      <c r="E38" s="179"/>
      <c r="F38" s="180"/>
      <c r="G38" s="177" t="s">
        <v>140</v>
      </c>
      <c r="H38" s="139"/>
      <c r="AY38" s="172"/>
      <c r="AZ38" s="141"/>
      <c r="BA38" s="142"/>
      <c r="BB38" s="141" t="str">
        <f t="shared" si="0"/>
        <v xml:space="preserve"> </v>
      </c>
      <c r="BC38" s="141" t="str">
        <f t="shared" si="1"/>
        <v xml:space="preserve"> </v>
      </c>
      <c r="BD38" s="141" t="str">
        <f t="shared" si="2"/>
        <v xml:space="preserve"> </v>
      </c>
      <c r="BE38" s="182"/>
      <c r="BF38" s="142"/>
      <c r="BG38" s="143"/>
      <c r="BH38" s="143" t="str">
        <f t="shared" si="3"/>
        <v xml:space="preserve"> </v>
      </c>
      <c r="BI38" s="143" t="str">
        <f t="shared" si="4"/>
        <v xml:space="preserve"> </v>
      </c>
      <c r="BJ38" s="183"/>
      <c r="BK38" s="143" t="str">
        <f t="shared" si="5"/>
        <v xml:space="preserve"> </v>
      </c>
      <c r="BL38" s="143" t="str">
        <f t="shared" si="6"/>
        <v xml:space="preserve"> </v>
      </c>
    </row>
    <row r="39" spans="2:64" s="181" customFormat="1">
      <c r="B39" s="312"/>
      <c r="C39" s="185"/>
      <c r="D39" s="184" t="s">
        <v>298</v>
      </c>
      <c r="E39" s="179"/>
      <c r="F39" s="180"/>
      <c r="G39" s="177" t="s">
        <v>140</v>
      </c>
      <c r="H39" s="139"/>
      <c r="AY39" s="172"/>
      <c r="AZ39" s="141"/>
      <c r="BA39" s="142"/>
      <c r="BB39" s="141" t="str">
        <f t="shared" si="0"/>
        <v xml:space="preserve"> </v>
      </c>
      <c r="BC39" s="141" t="str">
        <f t="shared" si="1"/>
        <v xml:space="preserve"> </v>
      </c>
      <c r="BD39" s="141" t="str">
        <f t="shared" si="2"/>
        <v xml:space="preserve"> </v>
      </c>
      <c r="BE39" s="182"/>
      <c r="BF39" s="142"/>
      <c r="BG39" s="143"/>
      <c r="BH39" s="143" t="str">
        <f t="shared" si="3"/>
        <v xml:space="preserve"> </v>
      </c>
      <c r="BI39" s="143" t="str">
        <f t="shared" si="4"/>
        <v xml:space="preserve"> </v>
      </c>
      <c r="BJ39" s="183"/>
      <c r="BK39" s="143" t="str">
        <f t="shared" si="5"/>
        <v xml:space="preserve"> </v>
      </c>
      <c r="BL39" s="143" t="str">
        <f t="shared" si="6"/>
        <v xml:space="preserve"> </v>
      </c>
    </row>
    <row r="40" spans="2:64" s="181" customFormat="1">
      <c r="B40" s="312"/>
      <c r="C40" s="185"/>
      <c r="D40" s="184" t="s">
        <v>299</v>
      </c>
      <c r="E40" s="179"/>
      <c r="F40" s="180"/>
      <c r="G40" s="177" t="s">
        <v>140</v>
      </c>
      <c r="H40" s="139"/>
      <c r="AY40" s="172"/>
      <c r="AZ40" s="141"/>
      <c r="BA40" s="142"/>
      <c r="BB40" s="141" t="str">
        <f t="shared" si="0"/>
        <v xml:space="preserve"> </v>
      </c>
      <c r="BC40" s="141" t="str">
        <f t="shared" si="1"/>
        <v xml:space="preserve"> </v>
      </c>
      <c r="BD40" s="141" t="str">
        <f t="shared" si="2"/>
        <v xml:space="preserve"> </v>
      </c>
      <c r="BE40" s="182"/>
      <c r="BF40" s="142"/>
      <c r="BG40" s="143"/>
      <c r="BH40" s="143" t="str">
        <f t="shared" si="3"/>
        <v xml:space="preserve"> </v>
      </c>
      <c r="BI40" s="143" t="str">
        <f t="shared" si="4"/>
        <v xml:space="preserve"> </v>
      </c>
      <c r="BJ40" s="183"/>
      <c r="BK40" s="143" t="str">
        <f t="shared" si="5"/>
        <v xml:space="preserve"> </v>
      </c>
      <c r="BL40" s="143" t="str">
        <f t="shared" si="6"/>
        <v xml:space="preserve"> </v>
      </c>
    </row>
    <row r="41" spans="2:64" s="181" customFormat="1">
      <c r="B41" s="312"/>
      <c r="C41" s="185"/>
      <c r="D41" s="184" t="s">
        <v>300</v>
      </c>
      <c r="E41" s="179"/>
      <c r="F41" s="180"/>
      <c r="G41" s="177" t="s">
        <v>140</v>
      </c>
      <c r="H41" s="139"/>
      <c r="AY41" s="172"/>
      <c r="AZ41" s="141"/>
      <c r="BA41" s="142"/>
      <c r="BB41" s="141" t="str">
        <f t="shared" si="0"/>
        <v xml:space="preserve"> </v>
      </c>
      <c r="BC41" s="141" t="str">
        <f t="shared" si="1"/>
        <v xml:space="preserve"> </v>
      </c>
      <c r="BD41" s="141" t="str">
        <f t="shared" si="2"/>
        <v xml:space="preserve"> </v>
      </c>
      <c r="BE41" s="182"/>
      <c r="BF41" s="142"/>
      <c r="BG41" s="143"/>
      <c r="BH41" s="143" t="str">
        <f t="shared" si="3"/>
        <v xml:space="preserve"> </v>
      </c>
      <c r="BI41" s="143" t="str">
        <f t="shared" si="4"/>
        <v xml:space="preserve"> </v>
      </c>
      <c r="BJ41" s="183"/>
      <c r="BK41" s="143" t="str">
        <f t="shared" si="5"/>
        <v xml:space="preserve"> </v>
      </c>
      <c r="BL41" s="143" t="str">
        <f t="shared" si="6"/>
        <v xml:space="preserve"> </v>
      </c>
    </row>
    <row r="42" spans="2:64" s="181" customFormat="1">
      <c r="B42" s="312"/>
      <c r="C42" s="185"/>
      <c r="D42" s="184" t="s">
        <v>301</v>
      </c>
      <c r="E42" s="179"/>
      <c r="F42" s="180"/>
      <c r="G42" s="177" t="s">
        <v>140</v>
      </c>
      <c r="H42" s="139"/>
      <c r="AY42" s="172"/>
      <c r="AZ42" s="141"/>
      <c r="BA42" s="142"/>
      <c r="BB42" s="141" t="str">
        <f t="shared" si="0"/>
        <v xml:space="preserve"> </v>
      </c>
      <c r="BC42" s="141" t="str">
        <f t="shared" si="1"/>
        <v xml:space="preserve"> </v>
      </c>
      <c r="BD42" s="141" t="str">
        <f t="shared" si="2"/>
        <v xml:space="preserve"> </v>
      </c>
      <c r="BE42" s="182"/>
      <c r="BF42" s="142"/>
      <c r="BG42" s="143"/>
      <c r="BH42" s="143" t="str">
        <f t="shared" si="3"/>
        <v xml:space="preserve"> </v>
      </c>
      <c r="BI42" s="143" t="str">
        <f t="shared" si="4"/>
        <v xml:space="preserve"> </v>
      </c>
      <c r="BJ42" s="183"/>
      <c r="BK42" s="143" t="str">
        <f t="shared" si="5"/>
        <v xml:space="preserve"> </v>
      </c>
      <c r="BL42" s="143" t="str">
        <f t="shared" si="6"/>
        <v xml:space="preserve"> </v>
      </c>
    </row>
    <row r="43" spans="2:64" s="181" customFormat="1" ht="25.5">
      <c r="B43" s="312"/>
      <c r="C43" s="185"/>
      <c r="D43" s="184" t="s">
        <v>302</v>
      </c>
      <c r="E43" s="179"/>
      <c r="F43" s="180"/>
      <c r="G43" s="177" t="s">
        <v>140</v>
      </c>
      <c r="H43" s="139"/>
      <c r="AY43" s="172"/>
      <c r="AZ43" s="141"/>
      <c r="BA43" s="142"/>
      <c r="BB43" s="141" t="str">
        <f t="shared" si="0"/>
        <v xml:space="preserve"> </v>
      </c>
      <c r="BC43" s="141" t="str">
        <f t="shared" si="1"/>
        <v xml:space="preserve"> </v>
      </c>
      <c r="BD43" s="141" t="str">
        <f t="shared" si="2"/>
        <v xml:space="preserve"> </v>
      </c>
      <c r="BE43" s="182"/>
      <c r="BF43" s="142"/>
      <c r="BG43" s="143"/>
      <c r="BH43" s="143" t="str">
        <f t="shared" si="3"/>
        <v xml:space="preserve"> </v>
      </c>
      <c r="BI43" s="143" t="str">
        <f t="shared" si="4"/>
        <v xml:space="preserve"> </v>
      </c>
      <c r="BJ43" s="183"/>
      <c r="BK43" s="143" t="str">
        <f t="shared" si="5"/>
        <v xml:space="preserve"> </v>
      </c>
      <c r="BL43" s="143" t="str">
        <f t="shared" si="6"/>
        <v xml:space="preserve"> </v>
      </c>
    </row>
    <row r="44" spans="2:64" s="181" customFormat="1" ht="38.25">
      <c r="B44" s="312"/>
      <c r="C44" s="134" t="s">
        <v>138</v>
      </c>
      <c r="D44" s="184" t="s">
        <v>303</v>
      </c>
      <c r="E44" s="179" t="s">
        <v>238</v>
      </c>
      <c r="F44" s="180">
        <v>3</v>
      </c>
      <c r="G44" s="177" t="s">
        <v>140</v>
      </c>
      <c r="H44" s="139"/>
      <c r="AY44" s="172" t="s">
        <v>279</v>
      </c>
      <c r="AZ44" s="141">
        <v>15.45</v>
      </c>
      <c r="BA44" s="142">
        <v>0.1</v>
      </c>
      <c r="BB44" s="141">
        <f t="shared" si="0"/>
        <v>13.904999999999999</v>
      </c>
      <c r="BC44" s="141">
        <f t="shared" si="1"/>
        <v>46.349999999999994</v>
      </c>
      <c r="BD44" s="141">
        <f t="shared" si="2"/>
        <v>41.714999999999996</v>
      </c>
      <c r="BE44" s="182"/>
      <c r="BF44" s="142"/>
      <c r="BG44" s="143"/>
      <c r="BH44" s="143">
        <f t="shared" si="3"/>
        <v>0</v>
      </c>
      <c r="BI44" s="143">
        <f t="shared" si="4"/>
        <v>0</v>
      </c>
      <c r="BJ44" s="183"/>
      <c r="BK44" s="143">
        <f t="shared" si="5"/>
        <v>13.904999999999999</v>
      </c>
      <c r="BL44" s="143">
        <f t="shared" si="6"/>
        <v>41.714999999999996</v>
      </c>
    </row>
    <row r="45" spans="2:64" s="181" customFormat="1" ht="25.5">
      <c r="B45" s="312"/>
      <c r="C45" s="134" t="s">
        <v>138</v>
      </c>
      <c r="D45" s="178" t="s">
        <v>304</v>
      </c>
      <c r="E45" s="179" t="s">
        <v>18</v>
      </c>
      <c r="F45" s="180">
        <v>1</v>
      </c>
      <c r="G45" s="177" t="s">
        <v>140</v>
      </c>
      <c r="H45" s="139"/>
      <c r="AY45" s="172" t="s">
        <v>279</v>
      </c>
      <c r="AZ45" s="141">
        <v>73.17</v>
      </c>
      <c r="BA45" s="142">
        <v>0.1</v>
      </c>
      <c r="BB45" s="141">
        <f>IF(F45=0," ",AZ45-(AZ45*BA45))</f>
        <v>65.853000000000009</v>
      </c>
      <c r="BC45" s="141">
        <f>IF(F45=0," ",AZ45*F45)</f>
        <v>73.17</v>
      </c>
      <c r="BD45" s="141">
        <f>IF(F45=0," ",BC45-(BC45*BA45))</f>
        <v>65.853000000000009</v>
      </c>
      <c r="BE45" s="182"/>
      <c r="BF45" s="142"/>
      <c r="BG45" s="143"/>
      <c r="BH45" s="143">
        <f>IF(F45=0," ",IF(BF45=0,BG45,BB45*BF45))</f>
        <v>0</v>
      </c>
      <c r="BI45" s="143">
        <f>IF(F45=0," ",IF(BF45=0,BG45*F45,BB45*BF45*F45))</f>
        <v>0</v>
      </c>
      <c r="BJ45" s="183"/>
      <c r="BK45" s="143">
        <f>IF(F45=0," ",BB45+BH45)</f>
        <v>65.853000000000009</v>
      </c>
      <c r="BL45" s="143">
        <f>IF(F45=0," ",BD45+BI45)</f>
        <v>65.853000000000009</v>
      </c>
    </row>
    <row r="46" spans="2:64" s="181" customFormat="1" ht="25.5">
      <c r="B46" s="312"/>
      <c r="C46" s="134" t="s">
        <v>138</v>
      </c>
      <c r="D46" s="178" t="s">
        <v>305</v>
      </c>
      <c r="E46" s="179" t="s">
        <v>18</v>
      </c>
      <c r="F46" s="180">
        <v>1</v>
      </c>
      <c r="G46" s="177" t="s">
        <v>140</v>
      </c>
      <c r="H46" s="139"/>
      <c r="AY46" s="172" t="s">
        <v>279</v>
      </c>
      <c r="AZ46" s="141">
        <v>13.9</v>
      </c>
      <c r="BA46" s="142">
        <v>0.1</v>
      </c>
      <c r="BB46" s="141">
        <f t="shared" si="0"/>
        <v>12.51</v>
      </c>
      <c r="BC46" s="141">
        <f t="shared" si="1"/>
        <v>13.9</v>
      </c>
      <c r="BD46" s="141">
        <f t="shared" si="2"/>
        <v>12.51</v>
      </c>
      <c r="BE46" s="182"/>
      <c r="BF46" s="142"/>
      <c r="BG46" s="143"/>
      <c r="BH46" s="143">
        <f t="shared" si="3"/>
        <v>0</v>
      </c>
      <c r="BI46" s="143">
        <f t="shared" si="4"/>
        <v>0</v>
      </c>
      <c r="BJ46" s="183"/>
      <c r="BK46" s="143">
        <f t="shared" si="5"/>
        <v>12.51</v>
      </c>
      <c r="BL46" s="143">
        <f t="shared" si="6"/>
        <v>12.51</v>
      </c>
    </row>
    <row r="47" spans="2:64" s="181" customFormat="1" ht="25.5">
      <c r="B47" s="312"/>
      <c r="C47" s="134" t="s">
        <v>138</v>
      </c>
      <c r="D47" s="178" t="s">
        <v>306</v>
      </c>
      <c r="E47" s="179" t="s">
        <v>18</v>
      </c>
      <c r="F47" s="180">
        <v>1</v>
      </c>
      <c r="G47" s="177" t="s">
        <v>140</v>
      </c>
      <c r="H47" s="139"/>
      <c r="AY47" s="172" t="s">
        <v>279</v>
      </c>
      <c r="AZ47" s="141">
        <v>13.9</v>
      </c>
      <c r="BA47" s="142">
        <v>0.1</v>
      </c>
      <c r="BB47" s="141">
        <f t="shared" si="0"/>
        <v>12.51</v>
      </c>
      <c r="BC47" s="141">
        <f t="shared" si="1"/>
        <v>13.9</v>
      </c>
      <c r="BD47" s="141">
        <f t="shared" si="2"/>
        <v>12.51</v>
      </c>
      <c r="BE47" s="182"/>
      <c r="BF47" s="142"/>
      <c r="BG47" s="143"/>
      <c r="BH47" s="143">
        <f t="shared" si="3"/>
        <v>0</v>
      </c>
      <c r="BI47" s="143">
        <f t="shared" si="4"/>
        <v>0</v>
      </c>
      <c r="BJ47" s="183"/>
      <c r="BK47" s="143">
        <f t="shared" si="5"/>
        <v>12.51</v>
      </c>
      <c r="BL47" s="143">
        <f t="shared" si="6"/>
        <v>12.51</v>
      </c>
    </row>
    <row r="48" spans="2:64" s="181" customFormat="1" ht="25.5">
      <c r="B48" s="312"/>
      <c r="C48" s="134" t="s">
        <v>138</v>
      </c>
      <c r="D48" s="178" t="s">
        <v>307</v>
      </c>
      <c r="E48" s="179" t="s">
        <v>18</v>
      </c>
      <c r="F48" s="180">
        <v>1</v>
      </c>
      <c r="G48" s="177" t="s">
        <v>140</v>
      </c>
      <c r="H48" s="139"/>
      <c r="AY48" s="172" t="s">
        <v>279</v>
      </c>
      <c r="AZ48" s="141">
        <v>18.260000000000002</v>
      </c>
      <c r="BA48" s="142">
        <v>0.1</v>
      </c>
      <c r="BB48" s="141">
        <f>IF(F48=0," ",AZ48-(AZ48*BA48))</f>
        <v>16.434000000000001</v>
      </c>
      <c r="BC48" s="141">
        <f>IF(F48=0," ",AZ48*F48)</f>
        <v>18.260000000000002</v>
      </c>
      <c r="BD48" s="141">
        <f>IF(F48=0," ",BC48-(BC48*BA48))</f>
        <v>16.434000000000001</v>
      </c>
      <c r="BE48" s="182"/>
      <c r="BF48" s="142"/>
      <c r="BG48" s="143"/>
      <c r="BH48" s="143">
        <f>IF(F48=0," ",IF(BF48=0,BG48,BB48*BF48))</f>
        <v>0</v>
      </c>
      <c r="BI48" s="143">
        <f>IF(F48=0," ",IF(BF48=0,BG48*F48,BB48*BF48*F48))</f>
        <v>0</v>
      </c>
      <c r="BJ48" s="183"/>
      <c r="BK48" s="143">
        <f>IF(F48=0," ",BB48+BH48)</f>
        <v>16.434000000000001</v>
      </c>
      <c r="BL48" s="143">
        <f>IF(F48=0," ",BD48+BI48)</f>
        <v>16.434000000000001</v>
      </c>
    </row>
    <row r="49" spans="2:256" s="181" customFormat="1" ht="25.5">
      <c r="B49" s="312"/>
      <c r="C49" s="134" t="s">
        <v>138</v>
      </c>
      <c r="D49" s="178" t="s">
        <v>308</v>
      </c>
      <c r="E49" s="179" t="s">
        <v>18</v>
      </c>
      <c r="F49" s="180">
        <v>1</v>
      </c>
      <c r="G49" s="177" t="s">
        <v>140</v>
      </c>
      <c r="H49" s="139"/>
      <c r="AY49" s="172" t="s">
        <v>279</v>
      </c>
      <c r="AZ49" s="141">
        <v>60.81</v>
      </c>
      <c r="BA49" s="142">
        <v>0.1</v>
      </c>
      <c r="BB49" s="141">
        <f>IF(F49=0," ",AZ49-(AZ49*BA49))</f>
        <v>54.728999999999999</v>
      </c>
      <c r="BC49" s="141">
        <f>IF(F49=0," ",AZ49*F49)</f>
        <v>60.81</v>
      </c>
      <c r="BD49" s="141">
        <f>IF(F49=0," ",BC49-(BC49*BA49))</f>
        <v>54.728999999999999</v>
      </c>
      <c r="BE49" s="182"/>
      <c r="BF49" s="142"/>
      <c r="BG49" s="143"/>
      <c r="BH49" s="143">
        <f>IF(F49=0," ",IF(BF49=0,BG49,BB49*BF49))</f>
        <v>0</v>
      </c>
      <c r="BI49" s="143">
        <f>IF(F49=0," ",IF(BF49=0,BG49*F49,BB49*BF49*F49))</f>
        <v>0</v>
      </c>
      <c r="BJ49" s="183"/>
      <c r="BK49" s="143">
        <f>IF(F49=0," ",BB49+BH49)</f>
        <v>54.728999999999999</v>
      </c>
      <c r="BL49" s="143">
        <f>IF(F49=0," ",BD49+BI49)</f>
        <v>54.728999999999999</v>
      </c>
    </row>
    <row r="50" spans="2:256" s="181" customFormat="1" ht="51">
      <c r="B50" s="312"/>
      <c r="C50" s="134" t="s">
        <v>138</v>
      </c>
      <c r="D50" s="178" t="s">
        <v>309</v>
      </c>
      <c r="E50" s="179" t="s">
        <v>18</v>
      </c>
      <c r="F50" s="180">
        <v>1</v>
      </c>
      <c r="G50" s="177" t="s">
        <v>140</v>
      </c>
      <c r="H50" s="139"/>
      <c r="AY50" s="172" t="s">
        <v>279</v>
      </c>
      <c r="AZ50" s="141">
        <v>99.66</v>
      </c>
      <c r="BA50" s="142">
        <v>0.1</v>
      </c>
      <c r="BB50" s="141">
        <f t="shared" si="0"/>
        <v>89.693999999999988</v>
      </c>
      <c r="BC50" s="141">
        <f t="shared" si="1"/>
        <v>99.66</v>
      </c>
      <c r="BD50" s="141">
        <f t="shared" si="2"/>
        <v>89.693999999999988</v>
      </c>
      <c r="BE50" s="182"/>
      <c r="BF50" s="142"/>
      <c r="BG50" s="143"/>
      <c r="BH50" s="143">
        <f t="shared" si="3"/>
        <v>0</v>
      </c>
      <c r="BI50" s="143">
        <f t="shared" si="4"/>
        <v>0</v>
      </c>
      <c r="BJ50" s="183"/>
      <c r="BK50" s="143">
        <f t="shared" si="5"/>
        <v>89.693999999999988</v>
      </c>
      <c r="BL50" s="143">
        <f t="shared" si="6"/>
        <v>89.693999999999988</v>
      </c>
    </row>
    <row r="51" spans="2:256" s="181" customFormat="1" ht="25.5">
      <c r="B51" s="312"/>
      <c r="C51" s="134" t="s">
        <v>138</v>
      </c>
      <c r="D51" s="178" t="s">
        <v>310</v>
      </c>
      <c r="E51" s="179" t="s">
        <v>18</v>
      </c>
      <c r="F51" s="180">
        <v>1</v>
      </c>
      <c r="G51" s="177" t="s">
        <v>140</v>
      </c>
      <c r="H51" s="139"/>
      <c r="AY51" s="172" t="s">
        <v>279</v>
      </c>
      <c r="AZ51" s="141">
        <v>26.04</v>
      </c>
      <c r="BA51" s="142">
        <v>0.1</v>
      </c>
      <c r="BB51" s="141">
        <f t="shared" si="0"/>
        <v>23.436</v>
      </c>
      <c r="BC51" s="141">
        <f t="shared" si="1"/>
        <v>26.04</v>
      </c>
      <c r="BD51" s="141">
        <f t="shared" si="2"/>
        <v>23.436</v>
      </c>
      <c r="BE51" s="182"/>
      <c r="BF51" s="142"/>
      <c r="BG51" s="143"/>
      <c r="BH51" s="143">
        <f t="shared" si="3"/>
        <v>0</v>
      </c>
      <c r="BI51" s="143">
        <f t="shared" si="4"/>
        <v>0</v>
      </c>
      <c r="BJ51" s="183"/>
      <c r="BK51" s="143">
        <f t="shared" si="5"/>
        <v>23.436</v>
      </c>
      <c r="BL51" s="143">
        <f t="shared" si="6"/>
        <v>23.436</v>
      </c>
    </row>
    <row r="52" spans="2:256" s="181" customFormat="1" ht="25.5">
      <c r="B52" s="312"/>
      <c r="C52" s="134" t="s">
        <v>138</v>
      </c>
      <c r="D52" s="178" t="s">
        <v>311</v>
      </c>
      <c r="E52" s="179" t="s">
        <v>18</v>
      </c>
      <c r="F52" s="180">
        <v>2</v>
      </c>
      <c r="G52" s="177" t="s">
        <v>140</v>
      </c>
      <c r="H52" s="139"/>
      <c r="AY52" s="172" t="s">
        <v>279</v>
      </c>
      <c r="AZ52" s="141">
        <v>5.19</v>
      </c>
      <c r="BA52" s="142">
        <v>0.1</v>
      </c>
      <c r="BB52" s="141">
        <f t="shared" si="0"/>
        <v>4.6710000000000003</v>
      </c>
      <c r="BC52" s="141">
        <f t="shared" si="1"/>
        <v>10.38</v>
      </c>
      <c r="BD52" s="141">
        <f t="shared" si="2"/>
        <v>9.3420000000000005</v>
      </c>
      <c r="BE52" s="182"/>
      <c r="BF52" s="142"/>
      <c r="BG52" s="143"/>
      <c r="BH52" s="143">
        <f t="shared" si="3"/>
        <v>0</v>
      </c>
      <c r="BI52" s="143">
        <f t="shared" si="4"/>
        <v>0</v>
      </c>
      <c r="BJ52" s="183"/>
      <c r="BK52" s="143">
        <f t="shared" si="5"/>
        <v>4.6710000000000003</v>
      </c>
      <c r="BL52" s="143">
        <f t="shared" si="6"/>
        <v>9.3420000000000005</v>
      </c>
    </row>
    <row r="53" spans="2:256" s="181" customFormat="1" ht="25.5">
      <c r="B53" s="312"/>
      <c r="C53" s="134" t="s">
        <v>138</v>
      </c>
      <c r="D53" s="178" t="s">
        <v>312</v>
      </c>
      <c r="E53" s="179" t="s">
        <v>18</v>
      </c>
      <c r="F53" s="180">
        <v>4</v>
      </c>
      <c r="G53" s="177" t="s">
        <v>140</v>
      </c>
      <c r="H53" s="139"/>
      <c r="AY53" s="172" t="s">
        <v>279</v>
      </c>
      <c r="AZ53" s="141">
        <v>12.14</v>
      </c>
      <c r="BA53" s="142">
        <v>0.1</v>
      </c>
      <c r="BB53" s="141">
        <f t="shared" si="0"/>
        <v>10.926</v>
      </c>
      <c r="BC53" s="141">
        <f t="shared" si="1"/>
        <v>48.56</v>
      </c>
      <c r="BD53" s="141">
        <f t="shared" si="2"/>
        <v>43.704000000000001</v>
      </c>
      <c r="BE53" s="182"/>
      <c r="BF53" s="142"/>
      <c r="BG53" s="143"/>
      <c r="BH53" s="143">
        <f t="shared" si="3"/>
        <v>0</v>
      </c>
      <c r="BI53" s="143">
        <f t="shared" si="4"/>
        <v>0</v>
      </c>
      <c r="BJ53" s="183"/>
      <c r="BK53" s="143">
        <f t="shared" si="5"/>
        <v>10.926</v>
      </c>
      <c r="BL53" s="143">
        <f t="shared" si="6"/>
        <v>43.704000000000001</v>
      </c>
    </row>
    <row r="54" spans="2:256" s="181" customFormat="1" ht="25.5">
      <c r="B54" s="312"/>
      <c r="C54" s="134" t="s">
        <v>138</v>
      </c>
      <c r="D54" s="178" t="s">
        <v>313</v>
      </c>
      <c r="E54" s="179" t="s">
        <v>18</v>
      </c>
      <c r="F54" s="180">
        <v>1</v>
      </c>
      <c r="G54" s="177"/>
      <c r="H54" s="139"/>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72" t="s">
        <v>279</v>
      </c>
      <c r="AZ54" s="187">
        <v>94.81</v>
      </c>
      <c r="BA54" s="188">
        <v>0.1</v>
      </c>
      <c r="BB54" s="141">
        <f t="shared" si="0"/>
        <v>85.329000000000008</v>
      </c>
      <c r="BC54" s="141">
        <f t="shared" si="1"/>
        <v>94.81</v>
      </c>
      <c r="BD54" s="141">
        <f t="shared" si="2"/>
        <v>85.329000000000008</v>
      </c>
      <c r="BE54" s="189"/>
      <c r="BF54" s="188"/>
      <c r="BG54" s="143"/>
      <c r="BH54" s="143">
        <f t="shared" si="3"/>
        <v>0</v>
      </c>
      <c r="BI54" s="143">
        <f t="shared" si="4"/>
        <v>0</v>
      </c>
      <c r="BJ54" s="190"/>
      <c r="BK54" s="143">
        <f t="shared" si="5"/>
        <v>85.329000000000008</v>
      </c>
      <c r="BL54" s="143">
        <f t="shared" si="6"/>
        <v>85.329000000000008</v>
      </c>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c r="EV54" s="186"/>
      <c r="EW54" s="186"/>
      <c r="EX54" s="186"/>
      <c r="EY54" s="186"/>
      <c r="EZ54" s="186"/>
      <c r="FA54" s="186"/>
      <c r="FB54" s="186"/>
      <c r="FC54" s="186"/>
      <c r="FD54" s="186"/>
      <c r="FE54" s="186"/>
      <c r="FF54" s="186"/>
      <c r="FG54" s="186"/>
      <c r="FH54" s="186"/>
      <c r="FI54" s="186"/>
      <c r="FJ54" s="186"/>
      <c r="FK54" s="186"/>
      <c r="FL54" s="186"/>
      <c r="FM54" s="186"/>
      <c r="FN54" s="186"/>
      <c r="FO54" s="186"/>
      <c r="FP54" s="186"/>
      <c r="FQ54" s="186"/>
      <c r="FR54" s="186"/>
      <c r="FS54" s="186"/>
      <c r="FT54" s="186"/>
      <c r="FU54" s="186"/>
      <c r="FV54" s="186"/>
      <c r="FW54" s="186"/>
      <c r="FX54" s="186"/>
      <c r="FY54" s="186"/>
      <c r="FZ54" s="186"/>
      <c r="GA54" s="186"/>
      <c r="GB54" s="186"/>
      <c r="GC54" s="186"/>
      <c r="GD54" s="186"/>
      <c r="GE54" s="186"/>
      <c r="GF54" s="186"/>
      <c r="GG54" s="186"/>
      <c r="GH54" s="186"/>
      <c r="GI54" s="186"/>
      <c r="GJ54" s="186"/>
      <c r="GK54" s="186"/>
      <c r="GL54" s="186"/>
      <c r="GM54" s="186"/>
      <c r="GN54" s="186"/>
      <c r="GO54" s="186"/>
      <c r="GP54" s="186"/>
      <c r="GQ54" s="186"/>
      <c r="GR54" s="186"/>
      <c r="GS54" s="186"/>
      <c r="GT54" s="186"/>
      <c r="GU54" s="186"/>
      <c r="GV54" s="186"/>
      <c r="GW54" s="186"/>
      <c r="GX54" s="186"/>
      <c r="GY54" s="186"/>
      <c r="GZ54" s="186"/>
      <c r="HA54" s="186"/>
      <c r="HB54" s="186"/>
      <c r="HC54" s="186"/>
      <c r="HD54" s="186"/>
      <c r="HE54" s="186"/>
      <c r="HF54" s="186"/>
      <c r="HG54" s="186"/>
      <c r="HH54" s="186"/>
      <c r="HI54" s="186"/>
      <c r="HJ54" s="186"/>
      <c r="HK54" s="186"/>
      <c r="HL54" s="186"/>
      <c r="HM54" s="186"/>
      <c r="HN54" s="186"/>
      <c r="HO54" s="186"/>
      <c r="HP54" s="186"/>
      <c r="HQ54" s="186"/>
      <c r="HR54" s="186"/>
      <c r="HS54" s="186"/>
      <c r="HT54" s="186"/>
      <c r="HU54" s="186"/>
      <c r="HV54" s="186"/>
      <c r="HW54" s="186"/>
      <c r="HX54" s="186"/>
      <c r="HY54" s="186"/>
      <c r="HZ54" s="186"/>
      <c r="IA54" s="186"/>
      <c r="IB54" s="186"/>
      <c r="IC54" s="186"/>
      <c r="ID54" s="186"/>
      <c r="IE54" s="186"/>
      <c r="IF54" s="186"/>
      <c r="IG54" s="186"/>
      <c r="IH54" s="186"/>
      <c r="II54" s="186"/>
      <c r="IJ54" s="186"/>
      <c r="IK54" s="186"/>
      <c r="IL54" s="186"/>
      <c r="IM54" s="186"/>
      <c r="IN54" s="186"/>
      <c r="IO54" s="186"/>
      <c r="IP54" s="186"/>
      <c r="IQ54" s="186"/>
      <c r="IR54" s="186"/>
      <c r="IS54" s="186"/>
      <c r="IT54" s="186"/>
      <c r="IU54" s="186"/>
      <c r="IV54" s="186"/>
    </row>
    <row r="55" spans="2:256" s="181" customFormat="1">
      <c r="B55" s="312"/>
      <c r="C55" s="134"/>
      <c r="D55" s="178"/>
      <c r="E55" s="179"/>
      <c r="F55" s="180"/>
      <c r="G55" s="177"/>
      <c r="H55" s="139"/>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72"/>
      <c r="AZ55" s="187"/>
      <c r="BA55" s="188"/>
      <c r="BB55" s="141"/>
      <c r="BC55" s="141"/>
      <c r="BD55" s="141"/>
      <c r="BE55" s="189"/>
      <c r="BF55" s="188"/>
      <c r="BG55" s="143"/>
      <c r="BH55" s="143"/>
      <c r="BI55" s="143"/>
      <c r="BJ55" s="190"/>
      <c r="BK55" s="143"/>
      <c r="BL55" s="143"/>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c r="EV55" s="186"/>
      <c r="EW55" s="186"/>
      <c r="EX55" s="186"/>
      <c r="EY55" s="186"/>
      <c r="EZ55" s="186"/>
      <c r="FA55" s="186"/>
      <c r="FB55" s="186"/>
      <c r="FC55" s="186"/>
      <c r="FD55" s="186"/>
      <c r="FE55" s="186"/>
      <c r="FF55" s="186"/>
      <c r="FG55" s="186"/>
      <c r="FH55" s="186"/>
      <c r="FI55" s="186"/>
      <c r="FJ55" s="186"/>
      <c r="FK55" s="186"/>
      <c r="FL55" s="186"/>
      <c r="FM55" s="186"/>
      <c r="FN55" s="186"/>
      <c r="FO55" s="186"/>
      <c r="FP55" s="186"/>
      <c r="FQ55" s="186"/>
      <c r="FR55" s="186"/>
      <c r="FS55" s="186"/>
      <c r="FT55" s="186"/>
      <c r="FU55" s="186"/>
      <c r="FV55" s="186"/>
      <c r="FW55" s="186"/>
      <c r="FX55" s="186"/>
      <c r="FY55" s="186"/>
      <c r="FZ55" s="186"/>
      <c r="GA55" s="186"/>
      <c r="GB55" s="186"/>
      <c r="GC55" s="186"/>
      <c r="GD55" s="186"/>
      <c r="GE55" s="186"/>
      <c r="GF55" s="186"/>
      <c r="GG55" s="186"/>
      <c r="GH55" s="186"/>
      <c r="GI55" s="186"/>
      <c r="GJ55" s="186"/>
      <c r="GK55" s="186"/>
      <c r="GL55" s="186"/>
      <c r="GM55" s="186"/>
      <c r="GN55" s="186"/>
      <c r="GO55" s="186"/>
      <c r="GP55" s="186"/>
      <c r="GQ55" s="186"/>
      <c r="GR55" s="186"/>
      <c r="GS55" s="186"/>
      <c r="GT55" s="186"/>
      <c r="GU55" s="186"/>
      <c r="GV55" s="186"/>
      <c r="GW55" s="186"/>
      <c r="GX55" s="186"/>
      <c r="GY55" s="186"/>
      <c r="GZ55" s="186"/>
      <c r="HA55" s="186"/>
      <c r="HB55" s="186"/>
      <c r="HC55" s="186"/>
      <c r="HD55" s="186"/>
      <c r="HE55" s="186"/>
      <c r="HF55" s="186"/>
      <c r="HG55" s="186"/>
      <c r="HH55" s="186"/>
      <c r="HI55" s="186"/>
      <c r="HJ55" s="186"/>
      <c r="HK55" s="186"/>
      <c r="HL55" s="186"/>
      <c r="HM55" s="186"/>
      <c r="HN55" s="186"/>
      <c r="HO55" s="186"/>
      <c r="HP55" s="186"/>
      <c r="HQ55" s="186"/>
      <c r="HR55" s="186"/>
      <c r="HS55" s="186"/>
      <c r="HT55" s="186"/>
      <c r="HU55" s="186"/>
      <c r="HV55" s="186"/>
      <c r="HW55" s="186"/>
      <c r="HX55" s="186"/>
      <c r="HY55" s="186"/>
      <c r="HZ55" s="186"/>
      <c r="IA55" s="186"/>
      <c r="IB55" s="186"/>
      <c r="IC55" s="186"/>
      <c r="ID55" s="186"/>
      <c r="IE55" s="186"/>
      <c r="IF55" s="186"/>
      <c r="IG55" s="186"/>
      <c r="IH55" s="186"/>
      <c r="II55" s="186"/>
      <c r="IJ55" s="186"/>
      <c r="IK55" s="186"/>
      <c r="IL55" s="186"/>
      <c r="IM55" s="186"/>
      <c r="IN55" s="186"/>
      <c r="IO55" s="186"/>
      <c r="IP55" s="186"/>
      <c r="IQ55" s="186"/>
      <c r="IR55" s="186"/>
      <c r="IS55" s="186"/>
      <c r="IT55" s="186"/>
      <c r="IU55" s="186"/>
      <c r="IV55" s="186"/>
    </row>
    <row r="56" spans="2:256" s="181" customFormat="1" ht="25.5">
      <c r="B56" s="312"/>
      <c r="C56" s="134" t="s">
        <v>138</v>
      </c>
      <c r="D56" s="178" t="s">
        <v>314</v>
      </c>
      <c r="E56" s="179" t="s">
        <v>18</v>
      </c>
      <c r="F56" s="180">
        <v>2</v>
      </c>
      <c r="G56" s="177"/>
      <c r="H56" s="139"/>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72" t="s">
        <v>279</v>
      </c>
      <c r="AZ56" s="187">
        <v>2.15</v>
      </c>
      <c r="BA56" s="188">
        <v>0.1</v>
      </c>
      <c r="BB56" s="141">
        <f t="shared" si="0"/>
        <v>1.9349999999999998</v>
      </c>
      <c r="BC56" s="141">
        <f t="shared" si="1"/>
        <v>4.3</v>
      </c>
      <c r="BD56" s="141">
        <f t="shared" si="2"/>
        <v>3.8699999999999997</v>
      </c>
      <c r="BE56" s="189"/>
      <c r="BF56" s="188"/>
      <c r="BG56" s="143"/>
      <c r="BH56" s="143">
        <f t="shared" si="3"/>
        <v>0</v>
      </c>
      <c r="BI56" s="143">
        <f t="shared" si="4"/>
        <v>0</v>
      </c>
      <c r="BJ56" s="190"/>
      <c r="BK56" s="143">
        <f t="shared" si="5"/>
        <v>1.9349999999999998</v>
      </c>
      <c r="BL56" s="143">
        <f t="shared" si="6"/>
        <v>3.8699999999999997</v>
      </c>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186"/>
      <c r="EU56" s="186"/>
      <c r="EV56" s="186"/>
      <c r="EW56" s="186"/>
      <c r="EX56" s="186"/>
      <c r="EY56" s="186"/>
      <c r="EZ56" s="186"/>
      <c r="FA56" s="186"/>
      <c r="FB56" s="186"/>
      <c r="FC56" s="186"/>
      <c r="FD56" s="186"/>
      <c r="FE56" s="186"/>
      <c r="FF56" s="186"/>
      <c r="FG56" s="186"/>
      <c r="FH56" s="186"/>
      <c r="FI56" s="186"/>
      <c r="FJ56" s="186"/>
      <c r="FK56" s="186"/>
      <c r="FL56" s="186"/>
      <c r="FM56" s="186"/>
      <c r="FN56" s="186"/>
      <c r="FO56" s="186"/>
      <c r="FP56" s="186"/>
      <c r="FQ56" s="186"/>
      <c r="FR56" s="186"/>
      <c r="FS56" s="186"/>
      <c r="FT56" s="186"/>
      <c r="FU56" s="186"/>
      <c r="FV56" s="186"/>
      <c r="FW56" s="186"/>
      <c r="FX56" s="186"/>
      <c r="FY56" s="186"/>
      <c r="FZ56" s="186"/>
      <c r="GA56" s="186"/>
      <c r="GB56" s="186"/>
      <c r="GC56" s="186"/>
      <c r="GD56" s="186"/>
      <c r="GE56" s="186"/>
      <c r="GF56" s="186"/>
      <c r="GG56" s="186"/>
      <c r="GH56" s="186"/>
      <c r="GI56" s="186"/>
      <c r="GJ56" s="186"/>
      <c r="GK56" s="186"/>
      <c r="GL56" s="186"/>
      <c r="GM56" s="186"/>
      <c r="GN56" s="186"/>
      <c r="GO56" s="186"/>
      <c r="GP56" s="186"/>
      <c r="GQ56" s="186"/>
      <c r="GR56" s="186"/>
      <c r="GS56" s="186"/>
      <c r="GT56" s="186"/>
      <c r="GU56" s="186"/>
      <c r="GV56" s="186"/>
      <c r="GW56" s="186"/>
      <c r="GX56" s="186"/>
      <c r="GY56" s="186"/>
      <c r="GZ56" s="186"/>
      <c r="HA56" s="186"/>
      <c r="HB56" s="186"/>
      <c r="HC56" s="186"/>
      <c r="HD56" s="186"/>
      <c r="HE56" s="186"/>
      <c r="HF56" s="186"/>
      <c r="HG56" s="186"/>
      <c r="HH56" s="186"/>
      <c r="HI56" s="186"/>
      <c r="HJ56" s="186"/>
      <c r="HK56" s="186"/>
      <c r="HL56" s="186"/>
      <c r="HM56" s="186"/>
      <c r="HN56" s="186"/>
      <c r="HO56" s="186"/>
      <c r="HP56" s="186"/>
      <c r="HQ56" s="186"/>
      <c r="HR56" s="186"/>
      <c r="HS56" s="186"/>
      <c r="HT56" s="186"/>
      <c r="HU56" s="186"/>
      <c r="HV56" s="186"/>
      <c r="HW56" s="186"/>
      <c r="HX56" s="186"/>
      <c r="HY56" s="186"/>
      <c r="HZ56" s="186"/>
      <c r="IA56" s="186"/>
      <c r="IB56" s="186"/>
      <c r="IC56" s="186"/>
      <c r="ID56" s="186"/>
      <c r="IE56" s="186"/>
      <c r="IF56" s="186"/>
      <c r="IG56" s="186"/>
      <c r="IH56" s="186"/>
      <c r="II56" s="186"/>
      <c r="IJ56" s="186"/>
      <c r="IK56" s="186"/>
      <c r="IL56" s="186"/>
      <c r="IM56" s="186"/>
      <c r="IN56" s="186"/>
      <c r="IO56" s="186"/>
      <c r="IP56" s="186"/>
      <c r="IQ56" s="186"/>
      <c r="IR56" s="186"/>
      <c r="IS56" s="186"/>
      <c r="IT56" s="186"/>
      <c r="IU56" s="186"/>
      <c r="IV56" s="186"/>
    </row>
    <row r="57" spans="2:256" s="181" customFormat="1" ht="25.5">
      <c r="B57" s="312"/>
      <c r="C57" s="134" t="s">
        <v>138</v>
      </c>
      <c r="D57" s="178" t="s">
        <v>315</v>
      </c>
      <c r="E57" s="179" t="s">
        <v>18</v>
      </c>
      <c r="F57" s="180">
        <v>2</v>
      </c>
      <c r="G57" s="177"/>
      <c r="H57" s="139"/>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72" t="s">
        <v>279</v>
      </c>
      <c r="AZ57" s="187">
        <v>2.15</v>
      </c>
      <c r="BA57" s="188">
        <v>0.1</v>
      </c>
      <c r="BB57" s="141">
        <f t="shared" si="0"/>
        <v>1.9349999999999998</v>
      </c>
      <c r="BC57" s="141">
        <f t="shared" si="1"/>
        <v>4.3</v>
      </c>
      <c r="BD57" s="141">
        <f t="shared" si="2"/>
        <v>3.8699999999999997</v>
      </c>
      <c r="BE57" s="189"/>
      <c r="BF57" s="188"/>
      <c r="BG57" s="143"/>
      <c r="BH57" s="143">
        <f t="shared" si="3"/>
        <v>0</v>
      </c>
      <c r="BI57" s="143">
        <f t="shared" si="4"/>
        <v>0</v>
      </c>
      <c r="BJ57" s="190"/>
      <c r="BK57" s="143">
        <f t="shared" si="5"/>
        <v>1.9349999999999998</v>
      </c>
      <c r="BL57" s="143">
        <f t="shared" si="6"/>
        <v>3.8699999999999997</v>
      </c>
      <c r="BM57" s="186"/>
      <c r="BN57" s="186"/>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186"/>
      <c r="EU57" s="186"/>
      <c r="EV57" s="186"/>
      <c r="EW57" s="186"/>
      <c r="EX57" s="186"/>
      <c r="EY57" s="186"/>
      <c r="EZ57" s="186"/>
      <c r="FA57" s="186"/>
      <c r="FB57" s="186"/>
      <c r="FC57" s="186"/>
      <c r="FD57" s="186"/>
      <c r="FE57" s="186"/>
      <c r="FF57" s="186"/>
      <c r="FG57" s="186"/>
      <c r="FH57" s="186"/>
      <c r="FI57" s="186"/>
      <c r="FJ57" s="186"/>
      <c r="FK57" s="186"/>
      <c r="FL57" s="186"/>
      <c r="FM57" s="186"/>
      <c r="FN57" s="186"/>
      <c r="FO57" s="186"/>
      <c r="FP57" s="186"/>
      <c r="FQ57" s="186"/>
      <c r="FR57" s="186"/>
      <c r="FS57" s="186"/>
      <c r="FT57" s="186"/>
      <c r="FU57" s="186"/>
      <c r="FV57" s="186"/>
      <c r="FW57" s="186"/>
      <c r="FX57" s="186"/>
      <c r="FY57" s="186"/>
      <c r="FZ57" s="186"/>
      <c r="GA57" s="186"/>
      <c r="GB57" s="186"/>
      <c r="GC57" s="186"/>
      <c r="GD57" s="186"/>
      <c r="GE57" s="186"/>
      <c r="GF57" s="186"/>
      <c r="GG57" s="186"/>
      <c r="GH57" s="186"/>
      <c r="GI57" s="186"/>
      <c r="GJ57" s="186"/>
      <c r="GK57" s="186"/>
      <c r="GL57" s="186"/>
      <c r="GM57" s="186"/>
      <c r="GN57" s="186"/>
      <c r="GO57" s="186"/>
      <c r="GP57" s="186"/>
      <c r="GQ57" s="186"/>
      <c r="GR57" s="186"/>
      <c r="GS57" s="186"/>
      <c r="GT57" s="186"/>
      <c r="GU57" s="186"/>
      <c r="GV57" s="186"/>
      <c r="GW57" s="186"/>
      <c r="GX57" s="186"/>
      <c r="GY57" s="186"/>
      <c r="GZ57" s="186"/>
      <c r="HA57" s="186"/>
      <c r="HB57" s="186"/>
      <c r="HC57" s="186"/>
      <c r="HD57" s="186"/>
      <c r="HE57" s="186"/>
      <c r="HF57" s="186"/>
      <c r="HG57" s="186"/>
      <c r="HH57" s="186"/>
      <c r="HI57" s="186"/>
      <c r="HJ57" s="186"/>
      <c r="HK57" s="186"/>
      <c r="HL57" s="186"/>
      <c r="HM57" s="186"/>
      <c r="HN57" s="186"/>
      <c r="HO57" s="186"/>
      <c r="HP57" s="186"/>
      <c r="HQ57" s="186"/>
      <c r="HR57" s="186"/>
      <c r="HS57" s="186"/>
      <c r="HT57" s="186"/>
      <c r="HU57" s="186"/>
      <c r="HV57" s="186"/>
      <c r="HW57" s="186"/>
      <c r="HX57" s="186"/>
      <c r="HY57" s="186"/>
      <c r="HZ57" s="186"/>
      <c r="IA57" s="186"/>
      <c r="IB57" s="186"/>
      <c r="IC57" s="186"/>
      <c r="ID57" s="186"/>
      <c r="IE57" s="186"/>
      <c r="IF57" s="186"/>
      <c r="IG57" s="186"/>
      <c r="IH57" s="186"/>
      <c r="II57" s="186"/>
      <c r="IJ57" s="186"/>
      <c r="IK57" s="186"/>
      <c r="IL57" s="186"/>
      <c r="IM57" s="186"/>
      <c r="IN57" s="186"/>
      <c r="IO57" s="186"/>
      <c r="IP57" s="186"/>
      <c r="IQ57" s="186"/>
      <c r="IR57" s="186"/>
      <c r="IS57" s="186"/>
      <c r="IT57" s="186"/>
      <c r="IU57" s="186"/>
      <c r="IV57" s="186"/>
    </row>
    <row r="58" spans="2:256" s="181" customFormat="1" ht="25.5">
      <c r="B58" s="312"/>
      <c r="C58" s="134" t="s">
        <v>138</v>
      </c>
      <c r="D58" s="178" t="s">
        <v>316</v>
      </c>
      <c r="E58" s="179" t="s">
        <v>18</v>
      </c>
      <c r="F58" s="180">
        <v>1</v>
      </c>
      <c r="G58" s="177" t="s">
        <v>140</v>
      </c>
      <c r="H58" s="139"/>
      <c r="AY58" s="172" t="s">
        <v>279</v>
      </c>
      <c r="AZ58" s="141">
        <v>2.71</v>
      </c>
      <c r="BA58" s="142">
        <v>0.1</v>
      </c>
      <c r="BB58" s="141">
        <f t="shared" si="0"/>
        <v>2.4390000000000001</v>
      </c>
      <c r="BC58" s="141">
        <f t="shared" si="1"/>
        <v>2.71</v>
      </c>
      <c r="BD58" s="141">
        <f t="shared" si="2"/>
        <v>2.4390000000000001</v>
      </c>
      <c r="BE58" s="182"/>
      <c r="BF58" s="142"/>
      <c r="BG58" s="143"/>
      <c r="BH58" s="143">
        <f t="shared" si="3"/>
        <v>0</v>
      </c>
      <c r="BI58" s="143">
        <f t="shared" si="4"/>
        <v>0</v>
      </c>
      <c r="BJ58" s="183"/>
      <c r="BK58" s="143">
        <f t="shared" si="5"/>
        <v>2.4390000000000001</v>
      </c>
      <c r="BL58" s="143">
        <f t="shared" si="6"/>
        <v>2.4390000000000001</v>
      </c>
    </row>
    <row r="59" spans="2:256" s="181" customFormat="1" ht="25.5">
      <c r="B59" s="312"/>
      <c r="C59" s="134" t="s">
        <v>138</v>
      </c>
      <c r="D59" s="178" t="s">
        <v>317</v>
      </c>
      <c r="E59" s="179" t="s">
        <v>18</v>
      </c>
      <c r="F59" s="180">
        <v>9</v>
      </c>
      <c r="G59" s="177" t="s">
        <v>140</v>
      </c>
      <c r="H59" s="139"/>
      <c r="AY59" s="172" t="s">
        <v>279</v>
      </c>
      <c r="AZ59" s="141">
        <v>2.59</v>
      </c>
      <c r="BA59" s="142">
        <v>0.1</v>
      </c>
      <c r="BB59" s="141">
        <f t="shared" ref="BB59:BB60" si="7">IF(F59=0," ",AZ59-(AZ59*BA59))</f>
        <v>2.331</v>
      </c>
      <c r="BC59" s="141">
        <f t="shared" ref="BC59:BC60" si="8">IF(F59=0," ",AZ59*F59)</f>
        <v>23.31</v>
      </c>
      <c r="BD59" s="141">
        <f t="shared" ref="BD59:BD60" si="9">IF(F59=0," ",BC59-(BC59*BA59))</f>
        <v>20.978999999999999</v>
      </c>
      <c r="BE59" s="182"/>
      <c r="BF59" s="142"/>
      <c r="BG59" s="143"/>
      <c r="BH59" s="143">
        <f t="shared" ref="BH59:BH60" si="10">IF(F59=0," ",IF(BF59=0,BG59,BB59*BF59))</f>
        <v>0</v>
      </c>
      <c r="BI59" s="143">
        <f t="shared" ref="BI59:BI60" si="11">IF(F59=0," ",IF(BF59=0,BG59*F59,BB59*BF59*F59))</f>
        <v>0</v>
      </c>
      <c r="BJ59" s="183"/>
      <c r="BK59" s="143">
        <f t="shared" ref="BK59:BK60" si="12">IF(F59=0," ",BB59+BH59)</f>
        <v>2.331</v>
      </c>
      <c r="BL59" s="143">
        <f t="shared" ref="BL59:BL60" si="13">IF(F59=0," ",BD59+BI59)</f>
        <v>20.978999999999999</v>
      </c>
    </row>
    <row r="60" spans="2:256" s="181" customFormat="1" ht="25.5">
      <c r="B60" s="312"/>
      <c r="C60" s="134" t="s">
        <v>138</v>
      </c>
      <c r="D60" s="178" t="s">
        <v>318</v>
      </c>
      <c r="E60" s="179" t="s">
        <v>18</v>
      </c>
      <c r="F60" s="180">
        <v>2</v>
      </c>
      <c r="G60" s="177" t="s">
        <v>140</v>
      </c>
      <c r="H60" s="139"/>
      <c r="AY60" s="172" t="s">
        <v>279</v>
      </c>
      <c r="AZ60" s="141">
        <v>2.59</v>
      </c>
      <c r="BA60" s="142">
        <v>0.1</v>
      </c>
      <c r="BB60" s="141">
        <f t="shared" si="7"/>
        <v>2.331</v>
      </c>
      <c r="BC60" s="141">
        <f t="shared" si="8"/>
        <v>5.18</v>
      </c>
      <c r="BD60" s="141">
        <f t="shared" si="9"/>
        <v>4.6619999999999999</v>
      </c>
      <c r="BE60" s="182"/>
      <c r="BF60" s="142"/>
      <c r="BG60" s="143"/>
      <c r="BH60" s="143">
        <f t="shared" si="10"/>
        <v>0</v>
      </c>
      <c r="BI60" s="143">
        <f t="shared" si="11"/>
        <v>0</v>
      </c>
      <c r="BJ60" s="183"/>
      <c r="BK60" s="143">
        <f t="shared" si="12"/>
        <v>2.331</v>
      </c>
      <c r="BL60" s="143">
        <f t="shared" si="13"/>
        <v>4.6619999999999999</v>
      </c>
    </row>
    <row r="61" spans="2:256" s="181" customFormat="1" ht="25.5">
      <c r="B61" s="312"/>
      <c r="C61" s="134" t="s">
        <v>138</v>
      </c>
      <c r="D61" s="178" t="s">
        <v>492</v>
      </c>
      <c r="E61" s="179" t="s">
        <v>18</v>
      </c>
      <c r="F61" s="180">
        <v>10</v>
      </c>
      <c r="G61" s="177" t="s">
        <v>140</v>
      </c>
      <c r="H61" s="139"/>
      <c r="AY61" s="172" t="s">
        <v>279</v>
      </c>
      <c r="AZ61" s="141">
        <v>2.59</v>
      </c>
      <c r="BA61" s="142">
        <v>0.1</v>
      </c>
      <c r="BB61" s="141">
        <f t="shared" si="0"/>
        <v>2.331</v>
      </c>
      <c r="BC61" s="141">
        <f t="shared" si="1"/>
        <v>25.9</v>
      </c>
      <c r="BD61" s="141">
        <f t="shared" si="2"/>
        <v>23.31</v>
      </c>
      <c r="BE61" s="182"/>
      <c r="BF61" s="142"/>
      <c r="BG61" s="143"/>
      <c r="BH61" s="143">
        <f t="shared" si="3"/>
        <v>0</v>
      </c>
      <c r="BI61" s="143">
        <f t="shared" si="4"/>
        <v>0</v>
      </c>
      <c r="BJ61" s="183"/>
      <c r="BK61" s="143">
        <f t="shared" si="5"/>
        <v>2.331</v>
      </c>
      <c r="BL61" s="143">
        <f t="shared" si="6"/>
        <v>23.31</v>
      </c>
    </row>
    <row r="62" spans="2:256" s="181" customFormat="1" ht="25.5">
      <c r="B62" s="312"/>
      <c r="C62" s="134" t="s">
        <v>138</v>
      </c>
      <c r="D62" s="178" t="s">
        <v>493</v>
      </c>
      <c r="E62" s="179" t="s">
        <v>18</v>
      </c>
      <c r="F62" s="180">
        <v>4</v>
      </c>
      <c r="G62" s="177" t="s">
        <v>140</v>
      </c>
      <c r="H62" s="139"/>
      <c r="AY62" s="172" t="s">
        <v>279</v>
      </c>
      <c r="AZ62" s="141">
        <v>2.59</v>
      </c>
      <c r="BA62" s="142">
        <v>0.1</v>
      </c>
      <c r="BB62" s="141">
        <f t="shared" si="0"/>
        <v>2.331</v>
      </c>
      <c r="BC62" s="141">
        <f t="shared" si="1"/>
        <v>10.36</v>
      </c>
      <c r="BD62" s="141">
        <f t="shared" si="2"/>
        <v>9.3239999999999998</v>
      </c>
      <c r="BE62" s="182"/>
      <c r="BF62" s="142"/>
      <c r="BG62" s="143"/>
      <c r="BH62" s="143">
        <f t="shared" si="3"/>
        <v>0</v>
      </c>
      <c r="BI62" s="143">
        <f t="shared" si="4"/>
        <v>0</v>
      </c>
      <c r="BJ62" s="183"/>
      <c r="BK62" s="143">
        <f t="shared" si="5"/>
        <v>2.331</v>
      </c>
      <c r="BL62" s="143">
        <f t="shared" si="6"/>
        <v>9.3239999999999998</v>
      </c>
    </row>
    <row r="63" spans="2:256" s="181" customFormat="1" ht="25.5">
      <c r="B63" s="312"/>
      <c r="C63" s="134" t="s">
        <v>138</v>
      </c>
      <c r="D63" s="178" t="s">
        <v>319</v>
      </c>
      <c r="E63" s="179" t="s">
        <v>18</v>
      </c>
      <c r="F63" s="180">
        <v>1</v>
      </c>
      <c r="G63" s="177" t="s">
        <v>140</v>
      </c>
      <c r="H63" s="139"/>
      <c r="AY63" s="172" t="s">
        <v>279</v>
      </c>
      <c r="AZ63" s="141">
        <v>5.63</v>
      </c>
      <c r="BA63" s="142">
        <v>0.1</v>
      </c>
      <c r="BB63" s="141">
        <f t="shared" si="0"/>
        <v>5.0670000000000002</v>
      </c>
      <c r="BC63" s="141">
        <f t="shared" si="1"/>
        <v>5.63</v>
      </c>
      <c r="BD63" s="141">
        <f t="shared" si="2"/>
        <v>5.0670000000000002</v>
      </c>
      <c r="BE63" s="182"/>
      <c r="BF63" s="142"/>
      <c r="BG63" s="143"/>
      <c r="BH63" s="143">
        <f t="shared" si="3"/>
        <v>0</v>
      </c>
      <c r="BI63" s="143">
        <f t="shared" si="4"/>
        <v>0</v>
      </c>
      <c r="BJ63" s="183"/>
      <c r="BK63" s="143">
        <f t="shared" si="5"/>
        <v>5.0670000000000002</v>
      </c>
      <c r="BL63" s="143">
        <f t="shared" si="6"/>
        <v>5.0670000000000002</v>
      </c>
    </row>
    <row r="64" spans="2:256" s="181" customFormat="1" ht="25.5">
      <c r="B64" s="312"/>
      <c r="C64" s="134" t="s">
        <v>138</v>
      </c>
      <c r="D64" s="178" t="s">
        <v>320</v>
      </c>
      <c r="E64" s="179" t="s">
        <v>18</v>
      </c>
      <c r="F64" s="180">
        <v>6</v>
      </c>
      <c r="G64" s="177" t="s">
        <v>140</v>
      </c>
      <c r="H64" s="139"/>
      <c r="AY64" s="172" t="s">
        <v>279</v>
      </c>
      <c r="AZ64" s="141">
        <v>3.76</v>
      </c>
      <c r="BA64" s="142">
        <v>0.1</v>
      </c>
      <c r="BB64" s="141">
        <f t="shared" ref="BB64:BB65" si="14">IF(F64=0," ",AZ64-(AZ64*BA64))</f>
        <v>3.3839999999999999</v>
      </c>
      <c r="BC64" s="141">
        <f t="shared" ref="BC64:BC65" si="15">IF(F64=0," ",AZ64*F64)</f>
        <v>22.56</v>
      </c>
      <c r="BD64" s="141">
        <f t="shared" ref="BD64:BD65" si="16">IF(F64=0," ",BC64-(BC64*BA64))</f>
        <v>20.303999999999998</v>
      </c>
      <c r="BE64" s="182"/>
      <c r="BF64" s="142"/>
      <c r="BG64" s="143"/>
      <c r="BH64" s="143">
        <f t="shared" ref="BH64:BH65" si="17">IF(F64=0," ",IF(BF64=0,BG64,BB64*BF64))</f>
        <v>0</v>
      </c>
      <c r="BI64" s="143">
        <f t="shared" ref="BI64:BI65" si="18">IF(F64=0," ",IF(BF64=0,BG64*F64,BB64*BF64*F64))</f>
        <v>0</v>
      </c>
      <c r="BJ64" s="183"/>
      <c r="BK64" s="143">
        <f t="shared" ref="BK64:BK65" si="19">IF(F64=0," ",BB64+BH64)</f>
        <v>3.3839999999999999</v>
      </c>
      <c r="BL64" s="143">
        <f t="shared" ref="BL64:BL65" si="20">IF(F64=0," ",BD64+BI64)</f>
        <v>20.303999999999998</v>
      </c>
    </row>
    <row r="65" spans="2:64" s="181" customFormat="1" ht="25.5">
      <c r="B65" s="312"/>
      <c r="C65" s="134" t="s">
        <v>138</v>
      </c>
      <c r="D65" s="178" t="s">
        <v>494</v>
      </c>
      <c r="E65" s="179" t="s">
        <v>18</v>
      </c>
      <c r="F65" s="180">
        <v>8</v>
      </c>
      <c r="G65" s="177" t="s">
        <v>140</v>
      </c>
      <c r="H65" s="139"/>
      <c r="AY65" s="172" t="s">
        <v>279</v>
      </c>
      <c r="AZ65" s="141">
        <v>3.76</v>
      </c>
      <c r="BA65" s="142">
        <v>0.1</v>
      </c>
      <c r="BB65" s="141">
        <f t="shared" si="14"/>
        <v>3.3839999999999999</v>
      </c>
      <c r="BC65" s="141">
        <f t="shared" si="15"/>
        <v>30.08</v>
      </c>
      <c r="BD65" s="141">
        <f t="shared" si="16"/>
        <v>27.071999999999999</v>
      </c>
      <c r="BE65" s="182"/>
      <c r="BF65" s="142"/>
      <c r="BG65" s="143"/>
      <c r="BH65" s="143">
        <f t="shared" si="17"/>
        <v>0</v>
      </c>
      <c r="BI65" s="143">
        <f t="shared" si="18"/>
        <v>0</v>
      </c>
      <c r="BJ65" s="183"/>
      <c r="BK65" s="143">
        <f t="shared" si="19"/>
        <v>3.3839999999999999</v>
      </c>
      <c r="BL65" s="143">
        <f t="shared" si="20"/>
        <v>27.071999999999999</v>
      </c>
    </row>
    <row r="66" spans="2:64" s="181" customFormat="1" ht="25.5">
      <c r="B66" s="312"/>
      <c r="C66" s="134" t="s">
        <v>138</v>
      </c>
      <c r="D66" s="178" t="s">
        <v>495</v>
      </c>
      <c r="E66" s="179" t="s">
        <v>18</v>
      </c>
      <c r="F66" s="180">
        <v>10</v>
      </c>
      <c r="G66" s="177" t="s">
        <v>140</v>
      </c>
      <c r="H66" s="139"/>
      <c r="AY66" s="172" t="s">
        <v>279</v>
      </c>
      <c r="AZ66" s="141">
        <v>3.76</v>
      </c>
      <c r="BA66" s="142">
        <v>0.1</v>
      </c>
      <c r="BB66" s="141">
        <f t="shared" si="0"/>
        <v>3.3839999999999999</v>
      </c>
      <c r="BC66" s="141">
        <f t="shared" si="1"/>
        <v>37.599999999999994</v>
      </c>
      <c r="BD66" s="141">
        <f t="shared" si="2"/>
        <v>33.839999999999996</v>
      </c>
      <c r="BE66" s="182"/>
      <c r="BF66" s="142"/>
      <c r="BG66" s="143"/>
      <c r="BH66" s="143">
        <f t="shared" si="3"/>
        <v>0</v>
      </c>
      <c r="BI66" s="143">
        <f t="shared" si="4"/>
        <v>0</v>
      </c>
      <c r="BJ66" s="183"/>
      <c r="BK66" s="143">
        <f t="shared" si="5"/>
        <v>3.3839999999999999</v>
      </c>
      <c r="BL66" s="143">
        <f t="shared" si="6"/>
        <v>33.839999999999996</v>
      </c>
    </row>
    <row r="67" spans="2:64" s="181" customFormat="1" ht="25.5">
      <c r="B67" s="312"/>
      <c r="C67" s="134" t="s">
        <v>138</v>
      </c>
      <c r="D67" s="178" t="s">
        <v>321</v>
      </c>
      <c r="E67" s="179" t="s">
        <v>18</v>
      </c>
      <c r="F67" s="180">
        <v>1</v>
      </c>
      <c r="G67" s="177" t="s">
        <v>140</v>
      </c>
      <c r="H67" s="139"/>
      <c r="AY67" s="172" t="s">
        <v>279</v>
      </c>
      <c r="AZ67" s="141">
        <v>7.59</v>
      </c>
      <c r="BA67" s="142">
        <v>0.1</v>
      </c>
      <c r="BB67" s="141">
        <f t="shared" si="0"/>
        <v>6.8309999999999995</v>
      </c>
      <c r="BC67" s="141">
        <f t="shared" si="1"/>
        <v>7.59</v>
      </c>
      <c r="BD67" s="141">
        <f t="shared" si="2"/>
        <v>6.8309999999999995</v>
      </c>
      <c r="BE67" s="182"/>
      <c r="BF67" s="142"/>
      <c r="BG67" s="143"/>
      <c r="BH67" s="143">
        <f t="shared" si="3"/>
        <v>0</v>
      </c>
      <c r="BI67" s="143">
        <f t="shared" si="4"/>
        <v>0</v>
      </c>
      <c r="BJ67" s="183"/>
      <c r="BK67" s="143">
        <f t="shared" si="5"/>
        <v>6.8309999999999995</v>
      </c>
      <c r="BL67" s="143">
        <f t="shared" si="6"/>
        <v>6.8309999999999995</v>
      </c>
    </row>
    <row r="68" spans="2:64" s="181" customFormat="1" ht="25.5">
      <c r="B68" s="312"/>
      <c r="C68" s="134" t="s">
        <v>138</v>
      </c>
      <c r="D68" s="178" t="s">
        <v>322</v>
      </c>
      <c r="E68" s="179" t="s">
        <v>18</v>
      </c>
      <c r="F68" s="180">
        <v>27</v>
      </c>
      <c r="G68" s="177" t="s">
        <v>140</v>
      </c>
      <c r="H68" s="139"/>
      <c r="AY68" s="172" t="s">
        <v>279</v>
      </c>
      <c r="AZ68" s="141">
        <v>1.02</v>
      </c>
      <c r="BA68" s="142">
        <v>0.1</v>
      </c>
      <c r="BB68" s="141">
        <f t="shared" si="0"/>
        <v>0.91800000000000004</v>
      </c>
      <c r="BC68" s="141">
        <f t="shared" si="1"/>
        <v>27.54</v>
      </c>
      <c r="BD68" s="141">
        <f t="shared" si="2"/>
        <v>24.785999999999998</v>
      </c>
      <c r="BE68" s="182"/>
      <c r="BF68" s="142"/>
      <c r="BG68" s="143"/>
      <c r="BH68" s="143">
        <f t="shared" si="3"/>
        <v>0</v>
      </c>
      <c r="BI68" s="143">
        <f t="shared" si="4"/>
        <v>0</v>
      </c>
      <c r="BJ68" s="183"/>
      <c r="BK68" s="143">
        <f t="shared" si="5"/>
        <v>0.91800000000000004</v>
      </c>
      <c r="BL68" s="143">
        <f t="shared" si="6"/>
        <v>24.785999999999998</v>
      </c>
    </row>
    <row r="69" spans="2:64" s="181" customFormat="1" ht="25.5">
      <c r="B69" s="312"/>
      <c r="C69" s="134" t="s">
        <v>138</v>
      </c>
      <c r="D69" s="178" t="s">
        <v>323</v>
      </c>
      <c r="E69" s="179" t="s">
        <v>18</v>
      </c>
      <c r="F69" s="180">
        <v>4</v>
      </c>
      <c r="G69" s="177" t="s">
        <v>140</v>
      </c>
      <c r="H69" s="139"/>
      <c r="AY69" s="172" t="s">
        <v>279</v>
      </c>
      <c r="AZ69" s="141">
        <v>2.0299999999999998</v>
      </c>
      <c r="BA69" s="142">
        <v>0.1</v>
      </c>
      <c r="BB69" s="141">
        <f t="shared" si="0"/>
        <v>1.8269999999999997</v>
      </c>
      <c r="BC69" s="141">
        <f t="shared" si="1"/>
        <v>8.1199999999999992</v>
      </c>
      <c r="BD69" s="141">
        <f t="shared" si="2"/>
        <v>7.3079999999999989</v>
      </c>
      <c r="BE69" s="182"/>
      <c r="BF69" s="142"/>
      <c r="BG69" s="143"/>
      <c r="BH69" s="143">
        <f t="shared" si="3"/>
        <v>0</v>
      </c>
      <c r="BI69" s="143">
        <f t="shared" si="4"/>
        <v>0</v>
      </c>
      <c r="BJ69" s="183"/>
      <c r="BK69" s="143">
        <f t="shared" si="5"/>
        <v>1.8269999999999997</v>
      </c>
      <c r="BL69" s="143">
        <f t="shared" si="6"/>
        <v>7.3079999999999989</v>
      </c>
    </row>
    <row r="70" spans="2:64" s="181" customFormat="1" ht="25.5">
      <c r="B70" s="312"/>
      <c r="C70" s="134" t="s">
        <v>138</v>
      </c>
      <c r="D70" s="178" t="s">
        <v>324</v>
      </c>
      <c r="E70" s="179" t="s">
        <v>18</v>
      </c>
      <c r="F70" s="180">
        <v>2</v>
      </c>
      <c r="G70" s="177" t="s">
        <v>140</v>
      </c>
      <c r="H70" s="139"/>
      <c r="AY70" s="172" t="s">
        <v>279</v>
      </c>
      <c r="AZ70" s="141">
        <v>2.0299999999999998</v>
      </c>
      <c r="BA70" s="142">
        <v>0.1</v>
      </c>
      <c r="BB70" s="141">
        <f t="shared" si="0"/>
        <v>1.8269999999999997</v>
      </c>
      <c r="BC70" s="141">
        <f t="shared" si="1"/>
        <v>4.0599999999999996</v>
      </c>
      <c r="BD70" s="141">
        <f t="shared" si="2"/>
        <v>3.6539999999999995</v>
      </c>
      <c r="BE70" s="182"/>
      <c r="BF70" s="142"/>
      <c r="BG70" s="143"/>
      <c r="BH70" s="143">
        <f t="shared" si="3"/>
        <v>0</v>
      </c>
      <c r="BI70" s="143">
        <f t="shared" si="4"/>
        <v>0</v>
      </c>
      <c r="BJ70" s="183"/>
      <c r="BK70" s="143">
        <f t="shared" si="5"/>
        <v>1.8269999999999997</v>
      </c>
      <c r="BL70" s="143">
        <f t="shared" si="6"/>
        <v>3.6539999999999995</v>
      </c>
    </row>
    <row r="71" spans="2:64" s="181" customFormat="1" ht="38.25">
      <c r="B71" s="312"/>
      <c r="C71" s="134" t="s">
        <v>138</v>
      </c>
      <c r="D71" s="178" t="s">
        <v>325</v>
      </c>
      <c r="E71" s="179" t="s">
        <v>18</v>
      </c>
      <c r="F71" s="180">
        <v>1</v>
      </c>
      <c r="G71" s="177" t="s">
        <v>140</v>
      </c>
      <c r="H71" s="139"/>
      <c r="AY71" s="172" t="s">
        <v>326</v>
      </c>
      <c r="AZ71" s="141">
        <v>96.2</v>
      </c>
      <c r="BA71" s="142"/>
      <c r="BB71" s="141">
        <f t="shared" si="0"/>
        <v>96.2</v>
      </c>
      <c r="BC71" s="141">
        <f t="shared" si="1"/>
        <v>96.2</v>
      </c>
      <c r="BD71" s="141">
        <f t="shared" si="2"/>
        <v>96.2</v>
      </c>
      <c r="BE71" s="182"/>
      <c r="BF71" s="142"/>
      <c r="BG71" s="143"/>
      <c r="BH71" s="143">
        <f t="shared" si="3"/>
        <v>0</v>
      </c>
      <c r="BI71" s="143">
        <f t="shared" si="4"/>
        <v>0</v>
      </c>
      <c r="BJ71" s="183"/>
      <c r="BK71" s="143">
        <f t="shared" si="5"/>
        <v>96.2</v>
      </c>
      <c r="BL71" s="143">
        <f t="shared" si="6"/>
        <v>96.2</v>
      </c>
    </row>
    <row r="72" spans="2:64" s="181" customFormat="1" ht="25.5">
      <c r="B72" s="312"/>
      <c r="C72" s="134" t="s">
        <v>138</v>
      </c>
      <c r="D72" s="178" t="s">
        <v>327</v>
      </c>
      <c r="E72" s="179" t="s">
        <v>18</v>
      </c>
      <c r="F72" s="180">
        <v>8</v>
      </c>
      <c r="G72" s="177" t="s">
        <v>140</v>
      </c>
      <c r="H72" s="139"/>
      <c r="AY72" s="172" t="s">
        <v>279</v>
      </c>
      <c r="AZ72" s="141">
        <v>62</v>
      </c>
      <c r="BA72" s="142">
        <v>0.05</v>
      </c>
      <c r="BB72" s="141">
        <f t="shared" si="0"/>
        <v>58.9</v>
      </c>
      <c r="BC72" s="141">
        <f t="shared" si="1"/>
        <v>496</v>
      </c>
      <c r="BD72" s="141">
        <f t="shared" si="2"/>
        <v>471.2</v>
      </c>
      <c r="BE72" s="182"/>
      <c r="BF72" s="142"/>
      <c r="BG72" s="143"/>
      <c r="BH72" s="143">
        <f t="shared" si="3"/>
        <v>0</v>
      </c>
      <c r="BI72" s="143">
        <f t="shared" si="4"/>
        <v>0</v>
      </c>
      <c r="BJ72" s="183"/>
      <c r="BK72" s="143">
        <f t="shared" si="5"/>
        <v>58.9</v>
      </c>
      <c r="BL72" s="143">
        <f t="shared" si="6"/>
        <v>471.2</v>
      </c>
    </row>
    <row r="73" spans="2:64" s="181" customFormat="1" ht="25.5">
      <c r="B73" s="312"/>
      <c r="C73" s="134" t="s">
        <v>138</v>
      </c>
      <c r="D73" s="178" t="s">
        <v>328</v>
      </c>
      <c r="E73" s="179" t="s">
        <v>18</v>
      </c>
      <c r="F73" s="180">
        <v>1</v>
      </c>
      <c r="G73" s="177" t="s">
        <v>140</v>
      </c>
      <c r="H73" s="139"/>
      <c r="AY73" s="172" t="s">
        <v>279</v>
      </c>
      <c r="AZ73" s="141">
        <v>62</v>
      </c>
      <c r="BA73" s="142">
        <v>0.05</v>
      </c>
      <c r="BB73" s="141">
        <f t="shared" si="0"/>
        <v>58.9</v>
      </c>
      <c r="BC73" s="141">
        <f t="shared" si="1"/>
        <v>62</v>
      </c>
      <c r="BD73" s="141">
        <f t="shared" si="2"/>
        <v>58.9</v>
      </c>
      <c r="BE73" s="182"/>
      <c r="BF73" s="142"/>
      <c r="BG73" s="143"/>
      <c r="BH73" s="143">
        <f t="shared" si="3"/>
        <v>0</v>
      </c>
      <c r="BI73" s="143">
        <f t="shared" si="4"/>
        <v>0</v>
      </c>
      <c r="BJ73" s="183"/>
      <c r="BK73" s="143">
        <f t="shared" si="5"/>
        <v>58.9</v>
      </c>
      <c r="BL73" s="143">
        <f t="shared" si="6"/>
        <v>58.9</v>
      </c>
    </row>
    <row r="74" spans="2:64" s="181" customFormat="1" ht="25.5">
      <c r="B74" s="312"/>
      <c r="C74" s="134" t="s">
        <v>138</v>
      </c>
      <c r="D74" s="178" t="s">
        <v>329</v>
      </c>
      <c r="E74" s="179" t="s">
        <v>18</v>
      </c>
      <c r="F74" s="180">
        <v>1</v>
      </c>
      <c r="G74" s="177" t="s">
        <v>140</v>
      </c>
      <c r="H74" s="139"/>
      <c r="AY74" s="172" t="s">
        <v>279</v>
      </c>
      <c r="AZ74" s="141">
        <v>96.2</v>
      </c>
      <c r="BA74" s="142">
        <v>0.1</v>
      </c>
      <c r="BB74" s="141">
        <f t="shared" si="0"/>
        <v>86.58</v>
      </c>
      <c r="BC74" s="141">
        <f t="shared" si="1"/>
        <v>96.2</v>
      </c>
      <c r="BD74" s="141">
        <f t="shared" si="2"/>
        <v>86.58</v>
      </c>
      <c r="BE74" s="182"/>
      <c r="BF74" s="142"/>
      <c r="BG74" s="143"/>
      <c r="BH74" s="143">
        <f t="shared" si="3"/>
        <v>0</v>
      </c>
      <c r="BI74" s="143">
        <f t="shared" si="4"/>
        <v>0</v>
      </c>
      <c r="BJ74" s="183"/>
      <c r="BK74" s="143">
        <f t="shared" si="5"/>
        <v>86.58</v>
      </c>
      <c r="BL74" s="143">
        <f t="shared" si="6"/>
        <v>86.58</v>
      </c>
    </row>
    <row r="75" spans="2:64" s="181" customFormat="1" ht="38.25">
      <c r="B75" s="312"/>
      <c r="C75" s="134" t="s">
        <v>138</v>
      </c>
      <c r="D75" s="178" t="s">
        <v>496</v>
      </c>
      <c r="E75" s="179" t="s">
        <v>18</v>
      </c>
      <c r="F75" s="180">
        <v>2</v>
      </c>
      <c r="G75" s="177" t="s">
        <v>140</v>
      </c>
      <c r="H75" s="139"/>
      <c r="AY75" s="172" t="s">
        <v>279</v>
      </c>
      <c r="AZ75" s="141">
        <v>15.81</v>
      </c>
      <c r="BA75" s="142">
        <v>0.1</v>
      </c>
      <c r="BB75" s="141">
        <f t="shared" ref="BB75" si="21">IF(F75=0," ",AZ75-(AZ75*BA75))</f>
        <v>14.229000000000001</v>
      </c>
      <c r="BC75" s="141">
        <f t="shared" ref="BC75" si="22">IF(F75=0," ",AZ75*F75)</f>
        <v>31.62</v>
      </c>
      <c r="BD75" s="141">
        <f t="shared" ref="BD75" si="23">IF(F75=0," ",BC75-(BC75*BA75))</f>
        <v>28.458000000000002</v>
      </c>
      <c r="BE75" s="182"/>
      <c r="BF75" s="142"/>
      <c r="BG75" s="143"/>
      <c r="BH75" s="143">
        <f t="shared" ref="BH75" si="24">IF(F75=0," ",IF(BF75=0,BG75,BB75*BF75))</f>
        <v>0</v>
      </c>
      <c r="BI75" s="143">
        <f t="shared" ref="BI75" si="25">IF(F75=0," ",IF(BF75=0,BG75*F75,BB75*BF75*F75))</f>
        <v>0</v>
      </c>
      <c r="BJ75" s="183"/>
      <c r="BK75" s="143">
        <f t="shared" ref="BK75" si="26">IF(F75=0," ",BB75+BH75)</f>
        <v>14.229000000000001</v>
      </c>
      <c r="BL75" s="143">
        <f t="shared" ref="BL75" si="27">IF(F75=0," ",BD75+BI75)</f>
        <v>28.458000000000002</v>
      </c>
    </row>
    <row r="76" spans="2:64" s="181" customFormat="1" ht="25.5">
      <c r="B76" s="312"/>
      <c r="C76" s="134" t="s">
        <v>138</v>
      </c>
      <c r="D76" s="178" t="s">
        <v>497</v>
      </c>
      <c r="E76" s="179" t="s">
        <v>18</v>
      </c>
      <c r="F76" s="180">
        <v>2</v>
      </c>
      <c r="G76" s="177" t="s">
        <v>140</v>
      </c>
      <c r="H76" s="139"/>
      <c r="AY76" s="172" t="s">
        <v>279</v>
      </c>
      <c r="AZ76" s="141">
        <v>15.81</v>
      </c>
      <c r="BA76" s="142">
        <v>0.1</v>
      </c>
      <c r="BB76" s="141">
        <f t="shared" si="0"/>
        <v>14.229000000000001</v>
      </c>
      <c r="BC76" s="141">
        <f t="shared" si="1"/>
        <v>31.62</v>
      </c>
      <c r="BD76" s="141">
        <f t="shared" si="2"/>
        <v>28.458000000000002</v>
      </c>
      <c r="BE76" s="182"/>
      <c r="BF76" s="142"/>
      <c r="BG76" s="143"/>
      <c r="BH76" s="143">
        <f t="shared" si="3"/>
        <v>0</v>
      </c>
      <c r="BI76" s="143">
        <f t="shared" si="4"/>
        <v>0</v>
      </c>
      <c r="BJ76" s="183"/>
      <c r="BK76" s="143">
        <f t="shared" si="5"/>
        <v>14.229000000000001</v>
      </c>
      <c r="BL76" s="143">
        <f t="shared" si="6"/>
        <v>28.458000000000002</v>
      </c>
    </row>
    <row r="77" spans="2:64" s="181" customFormat="1" ht="25.5">
      <c r="B77" s="312"/>
      <c r="C77" s="134" t="s">
        <v>138</v>
      </c>
      <c r="D77" s="178" t="s">
        <v>330</v>
      </c>
      <c r="E77" s="179" t="s">
        <v>18</v>
      </c>
      <c r="F77" s="180">
        <v>10</v>
      </c>
      <c r="G77" s="177" t="s">
        <v>140</v>
      </c>
      <c r="H77" s="139"/>
      <c r="AY77" s="172" t="s">
        <v>279</v>
      </c>
      <c r="AZ77" s="141">
        <v>3.25</v>
      </c>
      <c r="BA77" s="142">
        <v>0.1</v>
      </c>
      <c r="BB77" s="141">
        <f t="shared" si="0"/>
        <v>2.9249999999999998</v>
      </c>
      <c r="BC77" s="141">
        <f t="shared" si="1"/>
        <v>32.5</v>
      </c>
      <c r="BD77" s="141">
        <f t="shared" si="2"/>
        <v>29.25</v>
      </c>
      <c r="BE77" s="182"/>
      <c r="BF77" s="142"/>
      <c r="BG77" s="143"/>
      <c r="BH77" s="143">
        <f t="shared" si="3"/>
        <v>0</v>
      </c>
      <c r="BI77" s="143">
        <f t="shared" si="4"/>
        <v>0</v>
      </c>
      <c r="BJ77" s="183"/>
      <c r="BK77" s="143">
        <f t="shared" si="5"/>
        <v>2.9249999999999998</v>
      </c>
      <c r="BL77" s="143">
        <f t="shared" si="6"/>
        <v>29.25</v>
      </c>
    </row>
    <row r="78" spans="2:64" s="181" customFormat="1">
      <c r="B78" s="312"/>
      <c r="C78" s="134"/>
      <c r="D78" s="178"/>
      <c r="E78" s="179"/>
      <c r="F78" s="180"/>
      <c r="G78" s="177"/>
      <c r="H78" s="139"/>
      <c r="AY78" s="172"/>
      <c r="AZ78" s="141"/>
      <c r="BA78" s="142"/>
      <c r="BB78" s="141"/>
      <c r="BC78" s="141"/>
      <c r="BD78" s="141"/>
      <c r="BE78" s="182"/>
      <c r="BF78" s="142"/>
      <c r="BG78" s="143"/>
      <c r="BH78" s="143"/>
      <c r="BI78" s="143"/>
      <c r="BJ78" s="183"/>
      <c r="BK78" s="143"/>
      <c r="BL78" s="143"/>
    </row>
    <row r="79" spans="2:64" s="181" customFormat="1" ht="25.5">
      <c r="B79" s="312"/>
      <c r="C79" s="134" t="s">
        <v>138</v>
      </c>
      <c r="D79" s="178" t="s">
        <v>331</v>
      </c>
      <c r="E79" s="179" t="s">
        <v>18</v>
      </c>
      <c r="F79" s="180">
        <v>11</v>
      </c>
      <c r="G79" s="177" t="s">
        <v>140</v>
      </c>
      <c r="H79" s="139"/>
      <c r="AY79" s="172" t="s">
        <v>279</v>
      </c>
      <c r="AZ79" s="141">
        <v>3.25</v>
      </c>
      <c r="BA79" s="142">
        <v>0.1</v>
      </c>
      <c r="BB79" s="141">
        <f t="shared" si="0"/>
        <v>2.9249999999999998</v>
      </c>
      <c r="BC79" s="141">
        <f t="shared" si="1"/>
        <v>35.75</v>
      </c>
      <c r="BD79" s="141">
        <f t="shared" si="2"/>
        <v>32.174999999999997</v>
      </c>
      <c r="BE79" s="182"/>
      <c r="BF79" s="142"/>
      <c r="BG79" s="143"/>
      <c r="BH79" s="143">
        <f t="shared" si="3"/>
        <v>0</v>
      </c>
      <c r="BI79" s="143">
        <f t="shared" si="4"/>
        <v>0</v>
      </c>
      <c r="BJ79" s="183"/>
      <c r="BK79" s="143">
        <f t="shared" si="5"/>
        <v>2.9249999999999998</v>
      </c>
      <c r="BL79" s="143">
        <f t="shared" si="6"/>
        <v>32.174999999999997</v>
      </c>
    </row>
    <row r="80" spans="2:64" s="181" customFormat="1" ht="25.5">
      <c r="B80" s="312"/>
      <c r="C80" s="134" t="s">
        <v>138</v>
      </c>
      <c r="D80" s="178" t="s">
        <v>332</v>
      </c>
      <c r="E80" s="179" t="s">
        <v>18</v>
      </c>
      <c r="F80" s="180">
        <v>1</v>
      </c>
      <c r="G80" s="177" t="s">
        <v>140</v>
      </c>
      <c r="H80" s="139"/>
      <c r="AY80" s="172" t="s">
        <v>279</v>
      </c>
      <c r="AZ80" s="141">
        <v>13.9</v>
      </c>
      <c r="BA80" s="142">
        <v>0.1</v>
      </c>
      <c r="BB80" s="141">
        <f t="shared" si="0"/>
        <v>12.51</v>
      </c>
      <c r="BC80" s="141">
        <f t="shared" si="1"/>
        <v>13.9</v>
      </c>
      <c r="BD80" s="141">
        <f t="shared" si="2"/>
        <v>12.51</v>
      </c>
      <c r="BE80" s="182"/>
      <c r="BF80" s="142"/>
      <c r="BG80" s="143"/>
      <c r="BH80" s="143">
        <f t="shared" si="3"/>
        <v>0</v>
      </c>
      <c r="BI80" s="143">
        <f t="shared" si="4"/>
        <v>0</v>
      </c>
      <c r="BJ80" s="183"/>
      <c r="BK80" s="143">
        <f t="shared" si="5"/>
        <v>12.51</v>
      </c>
      <c r="BL80" s="143">
        <f t="shared" si="6"/>
        <v>12.51</v>
      </c>
    </row>
    <row r="81" spans="2:256" s="181" customFormat="1" ht="38.25">
      <c r="B81" s="312"/>
      <c r="C81" s="134" t="s">
        <v>138</v>
      </c>
      <c r="D81" s="178" t="s">
        <v>333</v>
      </c>
      <c r="E81" s="179" t="s">
        <v>18</v>
      </c>
      <c r="F81" s="180">
        <v>1</v>
      </c>
      <c r="G81" s="177"/>
      <c r="H81" s="139" t="str">
        <f>IF(G81=0," ",F81*G81)</f>
        <v xml:space="preserve"> </v>
      </c>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72" t="s">
        <v>279</v>
      </c>
      <c r="AZ81" s="187">
        <v>16.95</v>
      </c>
      <c r="BA81" s="188">
        <v>0.1</v>
      </c>
      <c r="BB81" s="141">
        <f t="shared" si="0"/>
        <v>15.254999999999999</v>
      </c>
      <c r="BC81" s="141">
        <f t="shared" si="1"/>
        <v>16.95</v>
      </c>
      <c r="BD81" s="141">
        <f t="shared" si="2"/>
        <v>15.254999999999999</v>
      </c>
      <c r="BE81" s="189"/>
      <c r="BF81" s="188"/>
      <c r="BG81" s="143"/>
      <c r="BH81" s="143">
        <f t="shared" si="3"/>
        <v>0</v>
      </c>
      <c r="BI81" s="143">
        <f t="shared" si="4"/>
        <v>0</v>
      </c>
      <c r="BJ81" s="190"/>
      <c r="BK81" s="143">
        <f t="shared" si="5"/>
        <v>15.254999999999999</v>
      </c>
      <c r="BL81" s="143">
        <f t="shared" si="6"/>
        <v>15.254999999999999</v>
      </c>
      <c r="BM81" s="186"/>
      <c r="BN81" s="186"/>
      <c r="BO81" s="186"/>
      <c r="BP81" s="186"/>
      <c r="BQ81" s="186"/>
      <c r="BR81" s="186"/>
      <c r="BS81" s="186"/>
      <c r="BT81" s="186"/>
      <c r="BU81" s="186"/>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c r="EO81" s="186"/>
      <c r="EP81" s="186"/>
      <c r="EQ81" s="186"/>
      <c r="ER81" s="186"/>
      <c r="ES81" s="186"/>
      <c r="ET81" s="186"/>
      <c r="EU81" s="186"/>
      <c r="EV81" s="186"/>
      <c r="EW81" s="186"/>
      <c r="EX81" s="186"/>
      <c r="EY81" s="186"/>
      <c r="EZ81" s="186"/>
      <c r="FA81" s="186"/>
      <c r="FB81" s="186"/>
      <c r="FC81" s="186"/>
      <c r="FD81" s="186"/>
      <c r="FE81" s="186"/>
      <c r="FF81" s="186"/>
      <c r="FG81" s="186"/>
      <c r="FH81" s="186"/>
      <c r="FI81" s="186"/>
      <c r="FJ81" s="186"/>
      <c r="FK81" s="186"/>
      <c r="FL81" s="186"/>
      <c r="FM81" s="186"/>
      <c r="FN81" s="186"/>
      <c r="FO81" s="186"/>
      <c r="FP81" s="186"/>
      <c r="FQ81" s="186"/>
      <c r="FR81" s="186"/>
      <c r="FS81" s="186"/>
      <c r="FT81" s="186"/>
      <c r="FU81" s="186"/>
      <c r="FV81" s="186"/>
      <c r="FW81" s="186"/>
      <c r="FX81" s="186"/>
      <c r="FY81" s="186"/>
      <c r="FZ81" s="186"/>
      <c r="GA81" s="186"/>
      <c r="GB81" s="186"/>
      <c r="GC81" s="186"/>
      <c r="GD81" s="186"/>
      <c r="GE81" s="186"/>
      <c r="GF81" s="186"/>
      <c r="GG81" s="186"/>
      <c r="GH81" s="186"/>
      <c r="GI81" s="186"/>
      <c r="GJ81" s="186"/>
      <c r="GK81" s="186"/>
      <c r="GL81" s="186"/>
      <c r="GM81" s="186"/>
      <c r="GN81" s="186"/>
      <c r="GO81" s="186"/>
      <c r="GP81" s="186"/>
      <c r="GQ81" s="186"/>
      <c r="GR81" s="186"/>
      <c r="GS81" s="186"/>
      <c r="GT81" s="186"/>
      <c r="GU81" s="186"/>
      <c r="GV81" s="186"/>
      <c r="GW81" s="186"/>
      <c r="GX81" s="186"/>
      <c r="GY81" s="186"/>
      <c r="GZ81" s="186"/>
      <c r="HA81" s="186"/>
      <c r="HB81" s="186"/>
      <c r="HC81" s="186"/>
      <c r="HD81" s="186"/>
      <c r="HE81" s="186"/>
      <c r="HF81" s="186"/>
      <c r="HG81" s="186"/>
      <c r="HH81" s="186"/>
      <c r="HI81" s="186"/>
      <c r="HJ81" s="186"/>
      <c r="HK81" s="186"/>
      <c r="HL81" s="186"/>
      <c r="HM81" s="186"/>
      <c r="HN81" s="186"/>
      <c r="HO81" s="186"/>
      <c r="HP81" s="186"/>
      <c r="HQ81" s="186"/>
      <c r="HR81" s="186"/>
      <c r="HS81" s="186"/>
      <c r="HT81" s="186"/>
      <c r="HU81" s="186"/>
      <c r="HV81" s="186"/>
      <c r="HW81" s="186"/>
      <c r="HX81" s="186"/>
      <c r="HY81" s="186"/>
      <c r="HZ81" s="186"/>
      <c r="IA81" s="186"/>
      <c r="IB81" s="186"/>
      <c r="IC81" s="186"/>
      <c r="ID81" s="186"/>
      <c r="IE81" s="186"/>
      <c r="IF81" s="186"/>
      <c r="IG81" s="186"/>
      <c r="IH81" s="186"/>
      <c r="II81" s="186"/>
      <c r="IJ81" s="186"/>
      <c r="IK81" s="186"/>
      <c r="IL81" s="186"/>
      <c r="IM81" s="186"/>
      <c r="IN81" s="186"/>
      <c r="IO81" s="186"/>
      <c r="IP81" s="186"/>
      <c r="IQ81" s="186"/>
      <c r="IR81" s="186"/>
      <c r="IS81" s="186"/>
      <c r="IT81" s="186"/>
      <c r="IU81" s="186"/>
      <c r="IV81" s="186"/>
    </row>
    <row r="82" spans="2:256" s="181" customFormat="1" ht="38.25">
      <c r="B82" s="312"/>
      <c r="C82" s="134" t="s">
        <v>138</v>
      </c>
      <c r="D82" s="178" t="s">
        <v>333</v>
      </c>
      <c r="E82" s="179" t="s">
        <v>18</v>
      </c>
      <c r="F82" s="180">
        <v>4</v>
      </c>
      <c r="G82" s="177" t="s">
        <v>140</v>
      </c>
      <c r="H82" s="139"/>
      <c r="AY82" s="172" t="s">
        <v>279</v>
      </c>
      <c r="AZ82" s="141">
        <v>16.95</v>
      </c>
      <c r="BA82" s="142">
        <v>0.1</v>
      </c>
      <c r="BB82" s="141">
        <f t="shared" si="0"/>
        <v>15.254999999999999</v>
      </c>
      <c r="BC82" s="141">
        <f t="shared" si="1"/>
        <v>67.8</v>
      </c>
      <c r="BD82" s="141">
        <f t="shared" si="2"/>
        <v>61.019999999999996</v>
      </c>
      <c r="BE82" s="182"/>
      <c r="BF82" s="142"/>
      <c r="BG82" s="143"/>
      <c r="BH82" s="143">
        <f t="shared" si="3"/>
        <v>0</v>
      </c>
      <c r="BI82" s="143">
        <f t="shared" si="4"/>
        <v>0</v>
      </c>
      <c r="BJ82" s="183"/>
      <c r="BK82" s="143">
        <f t="shared" si="5"/>
        <v>15.254999999999999</v>
      </c>
      <c r="BL82" s="143">
        <f t="shared" si="6"/>
        <v>61.019999999999996</v>
      </c>
    </row>
    <row r="83" spans="2:256" s="181" customFormat="1" ht="25.5">
      <c r="B83" s="312"/>
      <c r="C83" s="134" t="s">
        <v>138</v>
      </c>
      <c r="D83" s="178" t="s">
        <v>334</v>
      </c>
      <c r="E83" s="179" t="s">
        <v>18</v>
      </c>
      <c r="F83" s="180">
        <v>2</v>
      </c>
      <c r="G83" s="177" t="s">
        <v>140</v>
      </c>
      <c r="H83" s="139"/>
      <c r="AY83" s="172" t="s">
        <v>279</v>
      </c>
      <c r="AZ83" s="141">
        <v>6.62</v>
      </c>
      <c r="BA83" s="142">
        <v>0.1</v>
      </c>
      <c r="BB83" s="141">
        <f t="shared" si="0"/>
        <v>5.9580000000000002</v>
      </c>
      <c r="BC83" s="141">
        <f t="shared" si="1"/>
        <v>13.24</v>
      </c>
      <c r="BD83" s="141">
        <f t="shared" si="2"/>
        <v>11.916</v>
      </c>
      <c r="BE83" s="182"/>
      <c r="BF83" s="142"/>
      <c r="BG83" s="143"/>
      <c r="BH83" s="143">
        <f t="shared" si="3"/>
        <v>0</v>
      </c>
      <c r="BI83" s="143">
        <f t="shared" si="4"/>
        <v>0</v>
      </c>
      <c r="BJ83" s="183"/>
      <c r="BK83" s="143">
        <f t="shared" si="5"/>
        <v>5.9580000000000002</v>
      </c>
      <c r="BL83" s="143">
        <f t="shared" si="6"/>
        <v>11.916</v>
      </c>
    </row>
    <row r="84" spans="2:256" s="181" customFormat="1" ht="25.5">
      <c r="B84" s="312"/>
      <c r="C84" s="134" t="s">
        <v>138</v>
      </c>
      <c r="D84" s="178" t="s">
        <v>335</v>
      </c>
      <c r="E84" s="179" t="s">
        <v>18</v>
      </c>
      <c r="F84" s="180">
        <v>4</v>
      </c>
      <c r="G84" s="177" t="s">
        <v>140</v>
      </c>
      <c r="H84" s="139"/>
      <c r="AY84" s="172" t="s">
        <v>279</v>
      </c>
      <c r="AZ84" s="141">
        <v>6.82</v>
      </c>
      <c r="BA84" s="142">
        <v>0.1</v>
      </c>
      <c r="BB84" s="141">
        <f t="shared" si="0"/>
        <v>6.1379999999999999</v>
      </c>
      <c r="BC84" s="141">
        <f t="shared" si="1"/>
        <v>27.28</v>
      </c>
      <c r="BD84" s="141">
        <f t="shared" si="2"/>
        <v>24.552</v>
      </c>
      <c r="BE84" s="182"/>
      <c r="BF84" s="142"/>
      <c r="BG84" s="143"/>
      <c r="BH84" s="143">
        <f t="shared" si="3"/>
        <v>0</v>
      </c>
      <c r="BI84" s="143">
        <f t="shared" si="4"/>
        <v>0</v>
      </c>
      <c r="BJ84" s="183"/>
      <c r="BK84" s="143">
        <f t="shared" si="5"/>
        <v>6.1379999999999999</v>
      </c>
      <c r="BL84" s="143">
        <f t="shared" si="6"/>
        <v>24.552</v>
      </c>
    </row>
    <row r="85" spans="2:256" s="181" customFormat="1" ht="38.25">
      <c r="B85" s="312"/>
      <c r="C85" s="134" t="s">
        <v>138</v>
      </c>
      <c r="D85" s="178" t="s">
        <v>336</v>
      </c>
      <c r="E85" s="179" t="s">
        <v>18</v>
      </c>
      <c r="F85" s="180">
        <v>4</v>
      </c>
      <c r="G85" s="177"/>
      <c r="H85" s="139" t="str">
        <f>IF(G85=0," ",F85*G85)</f>
        <v xml:space="preserve"> </v>
      </c>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72" t="s">
        <v>279</v>
      </c>
      <c r="AZ85" s="187">
        <v>12.99</v>
      </c>
      <c r="BA85" s="188">
        <v>0.1</v>
      </c>
      <c r="BB85" s="141">
        <f t="shared" si="0"/>
        <v>11.691000000000001</v>
      </c>
      <c r="BC85" s="141">
        <f t="shared" si="1"/>
        <v>51.96</v>
      </c>
      <c r="BD85" s="141">
        <f t="shared" si="2"/>
        <v>46.764000000000003</v>
      </c>
      <c r="BE85" s="189"/>
      <c r="BF85" s="188"/>
      <c r="BG85" s="143"/>
      <c r="BH85" s="143">
        <f t="shared" si="3"/>
        <v>0</v>
      </c>
      <c r="BI85" s="143">
        <f t="shared" si="4"/>
        <v>0</v>
      </c>
      <c r="BJ85" s="190"/>
      <c r="BK85" s="143">
        <f t="shared" si="5"/>
        <v>11.691000000000001</v>
      </c>
      <c r="BL85" s="143">
        <f t="shared" si="6"/>
        <v>46.764000000000003</v>
      </c>
      <c r="BM85" s="186"/>
      <c r="BN85" s="186"/>
      <c r="BO85" s="186"/>
      <c r="BP85" s="186"/>
      <c r="BQ85" s="186"/>
      <c r="BR85" s="186"/>
      <c r="BS85" s="186"/>
      <c r="BT85" s="186"/>
      <c r="BU85" s="186"/>
      <c r="BV85" s="186"/>
      <c r="BW85" s="186"/>
      <c r="BX85" s="186"/>
      <c r="BY85" s="186"/>
      <c r="BZ85" s="186"/>
      <c r="CA85" s="186"/>
      <c r="CB85" s="186"/>
      <c r="CC85" s="186"/>
      <c r="CD85" s="186"/>
      <c r="CE85" s="186"/>
      <c r="CF85" s="186"/>
      <c r="CG85" s="186"/>
      <c r="CH85" s="186"/>
      <c r="CI85" s="186"/>
      <c r="CJ85" s="186"/>
      <c r="CK85" s="186"/>
      <c r="CL85" s="18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6"/>
      <c r="EC85" s="186"/>
      <c r="ED85" s="186"/>
      <c r="EE85" s="186"/>
      <c r="EF85" s="186"/>
      <c r="EG85" s="186"/>
      <c r="EH85" s="186"/>
      <c r="EI85" s="186"/>
      <c r="EJ85" s="186"/>
      <c r="EK85" s="186"/>
      <c r="EL85" s="186"/>
      <c r="EM85" s="186"/>
      <c r="EN85" s="186"/>
      <c r="EO85" s="186"/>
      <c r="EP85" s="186"/>
      <c r="EQ85" s="186"/>
      <c r="ER85" s="186"/>
      <c r="ES85" s="186"/>
      <c r="ET85" s="186"/>
      <c r="EU85" s="186"/>
      <c r="EV85" s="186"/>
      <c r="EW85" s="186"/>
      <c r="EX85" s="186"/>
      <c r="EY85" s="186"/>
      <c r="EZ85" s="186"/>
      <c r="FA85" s="186"/>
      <c r="FB85" s="186"/>
      <c r="FC85" s="186"/>
      <c r="FD85" s="186"/>
      <c r="FE85" s="186"/>
      <c r="FF85" s="186"/>
      <c r="FG85" s="186"/>
      <c r="FH85" s="186"/>
      <c r="FI85" s="186"/>
      <c r="FJ85" s="186"/>
      <c r="FK85" s="186"/>
      <c r="FL85" s="186"/>
      <c r="FM85" s="186"/>
      <c r="FN85" s="186"/>
      <c r="FO85" s="186"/>
      <c r="FP85" s="186"/>
      <c r="FQ85" s="186"/>
      <c r="FR85" s="186"/>
      <c r="FS85" s="186"/>
      <c r="FT85" s="186"/>
      <c r="FU85" s="186"/>
      <c r="FV85" s="186"/>
      <c r="FW85" s="186"/>
      <c r="FX85" s="186"/>
      <c r="FY85" s="186"/>
      <c r="FZ85" s="186"/>
      <c r="GA85" s="186"/>
      <c r="GB85" s="186"/>
      <c r="GC85" s="186"/>
      <c r="GD85" s="186"/>
      <c r="GE85" s="186"/>
      <c r="GF85" s="186"/>
      <c r="GG85" s="186"/>
      <c r="GH85" s="186"/>
      <c r="GI85" s="186"/>
      <c r="GJ85" s="186"/>
      <c r="GK85" s="186"/>
      <c r="GL85" s="186"/>
      <c r="GM85" s="186"/>
      <c r="GN85" s="186"/>
      <c r="GO85" s="186"/>
      <c r="GP85" s="186"/>
      <c r="GQ85" s="186"/>
      <c r="GR85" s="186"/>
      <c r="GS85" s="186"/>
      <c r="GT85" s="186"/>
      <c r="GU85" s="186"/>
      <c r="GV85" s="186"/>
      <c r="GW85" s="186"/>
      <c r="GX85" s="186"/>
      <c r="GY85" s="186"/>
      <c r="GZ85" s="186"/>
      <c r="HA85" s="186"/>
      <c r="HB85" s="186"/>
      <c r="HC85" s="186"/>
      <c r="HD85" s="186"/>
      <c r="HE85" s="186"/>
      <c r="HF85" s="186"/>
      <c r="HG85" s="186"/>
      <c r="HH85" s="186"/>
      <c r="HI85" s="186"/>
      <c r="HJ85" s="186"/>
      <c r="HK85" s="186"/>
      <c r="HL85" s="186"/>
      <c r="HM85" s="186"/>
      <c r="HN85" s="186"/>
      <c r="HO85" s="186"/>
      <c r="HP85" s="186"/>
      <c r="HQ85" s="186"/>
      <c r="HR85" s="186"/>
      <c r="HS85" s="186"/>
      <c r="HT85" s="186"/>
      <c r="HU85" s="186"/>
      <c r="HV85" s="186"/>
      <c r="HW85" s="186"/>
      <c r="HX85" s="186"/>
      <c r="HY85" s="186"/>
      <c r="HZ85" s="186"/>
      <c r="IA85" s="186"/>
      <c r="IB85" s="186"/>
      <c r="IC85" s="186"/>
      <c r="ID85" s="186"/>
      <c r="IE85" s="186"/>
      <c r="IF85" s="186"/>
      <c r="IG85" s="186"/>
      <c r="IH85" s="186"/>
      <c r="II85" s="186"/>
      <c r="IJ85" s="186"/>
      <c r="IK85" s="186"/>
      <c r="IL85" s="186"/>
      <c r="IM85" s="186"/>
      <c r="IN85" s="186"/>
      <c r="IO85" s="186"/>
      <c r="IP85" s="186"/>
      <c r="IQ85" s="186"/>
      <c r="IR85" s="186"/>
      <c r="IS85" s="186"/>
      <c r="IT85" s="186"/>
      <c r="IU85" s="186"/>
      <c r="IV85" s="186"/>
    </row>
    <row r="86" spans="2:256" s="181" customFormat="1" ht="38.25">
      <c r="B86" s="312"/>
      <c r="C86" s="134" t="s">
        <v>138</v>
      </c>
      <c r="D86" s="178" t="s">
        <v>337</v>
      </c>
      <c r="E86" s="179" t="s">
        <v>18</v>
      </c>
      <c r="F86" s="180">
        <v>3</v>
      </c>
      <c r="G86" s="177"/>
      <c r="H86" s="139" t="str">
        <f>IF(G86=0," ",F86*G86)</f>
        <v xml:space="preserve"> </v>
      </c>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72" t="s">
        <v>279</v>
      </c>
      <c r="AZ86" s="187">
        <v>13.19</v>
      </c>
      <c r="BA86" s="188">
        <v>0.1</v>
      </c>
      <c r="BB86" s="141">
        <f t="shared" si="0"/>
        <v>11.870999999999999</v>
      </c>
      <c r="BC86" s="141">
        <f t="shared" si="1"/>
        <v>39.57</v>
      </c>
      <c r="BD86" s="141">
        <f t="shared" si="2"/>
        <v>35.613</v>
      </c>
      <c r="BE86" s="189"/>
      <c r="BF86" s="188"/>
      <c r="BG86" s="143"/>
      <c r="BH86" s="143">
        <f t="shared" si="3"/>
        <v>0</v>
      </c>
      <c r="BI86" s="143">
        <f t="shared" si="4"/>
        <v>0</v>
      </c>
      <c r="BJ86" s="190"/>
      <c r="BK86" s="143">
        <f t="shared" si="5"/>
        <v>11.870999999999999</v>
      </c>
      <c r="BL86" s="143">
        <f t="shared" si="6"/>
        <v>35.613</v>
      </c>
      <c r="BM86" s="186"/>
      <c r="BN86" s="186"/>
      <c r="BO86" s="186"/>
      <c r="BP86" s="186"/>
      <c r="BQ86" s="186"/>
      <c r="BR86" s="186"/>
      <c r="BS86" s="186"/>
      <c r="BT86" s="186"/>
      <c r="BU86" s="186"/>
      <c r="BV86" s="186"/>
      <c r="BW86" s="186"/>
      <c r="BX86" s="186"/>
      <c r="BY86" s="186"/>
      <c r="BZ86" s="186"/>
      <c r="CA86" s="186"/>
      <c r="CB86" s="186"/>
      <c r="CC86" s="186"/>
      <c r="CD86" s="186"/>
      <c r="CE86" s="186"/>
      <c r="CF86" s="186"/>
      <c r="CG86" s="186"/>
      <c r="CH86" s="186"/>
      <c r="CI86" s="186"/>
      <c r="CJ86" s="186"/>
      <c r="CK86" s="186"/>
      <c r="CL86" s="186"/>
      <c r="CM86" s="186"/>
      <c r="CN86" s="186"/>
      <c r="CO86" s="186"/>
      <c r="CP86" s="186"/>
      <c r="CQ86" s="186"/>
      <c r="CR86" s="186"/>
      <c r="CS86" s="186"/>
      <c r="CT86" s="186"/>
      <c r="CU86" s="186"/>
      <c r="CV86" s="186"/>
      <c r="CW86" s="186"/>
      <c r="CX86" s="186"/>
      <c r="CY86" s="186"/>
      <c r="CZ86" s="186"/>
      <c r="DA86" s="186"/>
      <c r="DB86" s="186"/>
      <c r="DC86" s="186"/>
      <c r="DD86" s="186"/>
      <c r="DE86" s="186"/>
      <c r="DF86" s="186"/>
      <c r="DG86" s="186"/>
      <c r="DH86" s="186"/>
      <c r="DI86" s="186"/>
      <c r="DJ86" s="186"/>
      <c r="DK86" s="186"/>
      <c r="DL86" s="186"/>
      <c r="DM86" s="186"/>
      <c r="DN86" s="186"/>
      <c r="DO86" s="186"/>
      <c r="DP86" s="186"/>
      <c r="DQ86" s="186"/>
      <c r="DR86" s="186"/>
      <c r="DS86" s="186"/>
      <c r="DT86" s="186"/>
      <c r="DU86" s="186"/>
      <c r="DV86" s="186"/>
      <c r="DW86" s="186"/>
      <c r="DX86" s="186"/>
      <c r="DY86" s="186"/>
      <c r="DZ86" s="186"/>
      <c r="EA86" s="186"/>
      <c r="EB86" s="186"/>
      <c r="EC86" s="186"/>
      <c r="ED86" s="186"/>
      <c r="EE86" s="186"/>
      <c r="EF86" s="186"/>
      <c r="EG86" s="186"/>
      <c r="EH86" s="186"/>
      <c r="EI86" s="186"/>
      <c r="EJ86" s="186"/>
      <c r="EK86" s="186"/>
      <c r="EL86" s="186"/>
      <c r="EM86" s="186"/>
      <c r="EN86" s="186"/>
      <c r="EO86" s="186"/>
      <c r="EP86" s="186"/>
      <c r="EQ86" s="186"/>
      <c r="ER86" s="186"/>
      <c r="ES86" s="186"/>
      <c r="ET86" s="186"/>
      <c r="EU86" s="186"/>
      <c r="EV86" s="186"/>
      <c r="EW86" s="186"/>
      <c r="EX86" s="186"/>
      <c r="EY86" s="186"/>
      <c r="EZ86" s="186"/>
      <c r="FA86" s="186"/>
      <c r="FB86" s="186"/>
      <c r="FC86" s="186"/>
      <c r="FD86" s="186"/>
      <c r="FE86" s="186"/>
      <c r="FF86" s="186"/>
      <c r="FG86" s="186"/>
      <c r="FH86" s="186"/>
      <c r="FI86" s="186"/>
      <c r="FJ86" s="186"/>
      <c r="FK86" s="186"/>
      <c r="FL86" s="186"/>
      <c r="FM86" s="186"/>
      <c r="FN86" s="186"/>
      <c r="FO86" s="186"/>
      <c r="FP86" s="186"/>
      <c r="FQ86" s="186"/>
      <c r="FR86" s="186"/>
      <c r="FS86" s="186"/>
      <c r="FT86" s="186"/>
      <c r="FU86" s="186"/>
      <c r="FV86" s="186"/>
      <c r="FW86" s="186"/>
      <c r="FX86" s="186"/>
      <c r="FY86" s="186"/>
      <c r="FZ86" s="186"/>
      <c r="GA86" s="186"/>
      <c r="GB86" s="186"/>
      <c r="GC86" s="186"/>
      <c r="GD86" s="186"/>
      <c r="GE86" s="186"/>
      <c r="GF86" s="186"/>
      <c r="GG86" s="186"/>
      <c r="GH86" s="186"/>
      <c r="GI86" s="186"/>
      <c r="GJ86" s="186"/>
      <c r="GK86" s="186"/>
      <c r="GL86" s="186"/>
      <c r="GM86" s="186"/>
      <c r="GN86" s="186"/>
      <c r="GO86" s="186"/>
      <c r="GP86" s="186"/>
      <c r="GQ86" s="186"/>
      <c r="GR86" s="186"/>
      <c r="GS86" s="186"/>
      <c r="GT86" s="186"/>
      <c r="GU86" s="186"/>
      <c r="GV86" s="186"/>
      <c r="GW86" s="186"/>
      <c r="GX86" s="186"/>
      <c r="GY86" s="186"/>
      <c r="GZ86" s="186"/>
      <c r="HA86" s="186"/>
      <c r="HB86" s="186"/>
      <c r="HC86" s="186"/>
      <c r="HD86" s="186"/>
      <c r="HE86" s="186"/>
      <c r="HF86" s="186"/>
      <c r="HG86" s="186"/>
      <c r="HH86" s="186"/>
      <c r="HI86" s="186"/>
      <c r="HJ86" s="186"/>
      <c r="HK86" s="186"/>
      <c r="HL86" s="186"/>
      <c r="HM86" s="186"/>
      <c r="HN86" s="186"/>
      <c r="HO86" s="186"/>
      <c r="HP86" s="186"/>
      <c r="HQ86" s="186"/>
      <c r="HR86" s="186"/>
      <c r="HS86" s="186"/>
      <c r="HT86" s="186"/>
      <c r="HU86" s="186"/>
      <c r="HV86" s="186"/>
      <c r="HW86" s="186"/>
      <c r="HX86" s="186"/>
      <c r="HY86" s="186"/>
      <c r="HZ86" s="186"/>
      <c r="IA86" s="186"/>
      <c r="IB86" s="186"/>
      <c r="IC86" s="186"/>
      <c r="ID86" s="186"/>
      <c r="IE86" s="186"/>
      <c r="IF86" s="186"/>
      <c r="IG86" s="186"/>
      <c r="IH86" s="186"/>
      <c r="II86" s="186"/>
      <c r="IJ86" s="186"/>
      <c r="IK86" s="186"/>
      <c r="IL86" s="186"/>
      <c r="IM86" s="186"/>
      <c r="IN86" s="186"/>
      <c r="IO86" s="186"/>
      <c r="IP86" s="186"/>
      <c r="IQ86" s="186"/>
      <c r="IR86" s="186"/>
      <c r="IS86" s="186"/>
      <c r="IT86" s="186"/>
      <c r="IU86" s="186"/>
      <c r="IV86" s="186"/>
    </row>
    <row r="87" spans="2:256" s="181" customFormat="1" ht="25.5">
      <c r="B87" s="312"/>
      <c r="C87" s="134" t="s">
        <v>138</v>
      </c>
      <c r="D87" s="178" t="s">
        <v>338</v>
      </c>
      <c r="E87" s="179" t="s">
        <v>18</v>
      </c>
      <c r="F87" s="180">
        <v>2</v>
      </c>
      <c r="G87" s="177" t="s">
        <v>140</v>
      </c>
      <c r="H87" s="139"/>
      <c r="AY87" s="172" t="s">
        <v>279</v>
      </c>
      <c r="AZ87" s="141">
        <v>6.82</v>
      </c>
      <c r="BA87" s="142">
        <v>0.1</v>
      </c>
      <c r="BB87" s="141">
        <f t="shared" ref="BB87:BB110" si="28">IF(F87=0," ",AZ87-(AZ87*BA87))</f>
        <v>6.1379999999999999</v>
      </c>
      <c r="BC87" s="141">
        <f t="shared" ref="BC87:BC110" si="29">IF(F87=0," ",AZ87*F87)</f>
        <v>13.64</v>
      </c>
      <c r="BD87" s="141">
        <f t="shared" ref="BD87:BD110" si="30">IF(F87=0," ",BC87-(BC87*BA87))</f>
        <v>12.276</v>
      </c>
      <c r="BE87" s="182"/>
      <c r="BF87" s="142"/>
      <c r="BG87" s="143"/>
      <c r="BH87" s="143">
        <f t="shared" ref="BH87:BH110" si="31">IF(F87=0," ",IF(BF87=0,BG87,BB87*BF87))</f>
        <v>0</v>
      </c>
      <c r="BI87" s="143">
        <f t="shared" ref="BI87:BI110" si="32">IF(F87=0," ",IF(BF87=0,BG87*F87,BB87*BF87*F87))</f>
        <v>0</v>
      </c>
      <c r="BJ87" s="183"/>
      <c r="BK87" s="143">
        <f t="shared" ref="BK87:BK110" si="33">IF(F87=0," ",BB87+BH87)</f>
        <v>6.1379999999999999</v>
      </c>
      <c r="BL87" s="143">
        <f t="shared" ref="BL87:BL110" si="34">IF(F87=0," ",BD87+BI87)</f>
        <v>12.276</v>
      </c>
    </row>
    <row r="88" spans="2:256" s="181" customFormat="1" ht="38.25">
      <c r="B88" s="312"/>
      <c r="C88" s="134" t="s">
        <v>138</v>
      </c>
      <c r="D88" s="178" t="s">
        <v>339</v>
      </c>
      <c r="E88" s="179" t="s">
        <v>18</v>
      </c>
      <c r="F88" s="180">
        <v>1</v>
      </c>
      <c r="G88" s="177"/>
      <c r="H88" s="139" t="str">
        <f>IF(G88=0," ",F88*G88)</f>
        <v xml:space="preserve"> </v>
      </c>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72" t="s">
        <v>279</v>
      </c>
      <c r="AZ88" s="187">
        <v>13.19</v>
      </c>
      <c r="BA88" s="188">
        <v>0.1</v>
      </c>
      <c r="BB88" s="141">
        <f t="shared" si="28"/>
        <v>11.870999999999999</v>
      </c>
      <c r="BC88" s="141">
        <f t="shared" si="29"/>
        <v>13.19</v>
      </c>
      <c r="BD88" s="141">
        <f t="shared" si="30"/>
        <v>11.870999999999999</v>
      </c>
      <c r="BE88" s="189"/>
      <c r="BF88" s="188"/>
      <c r="BG88" s="143"/>
      <c r="BH88" s="143">
        <f t="shared" si="31"/>
        <v>0</v>
      </c>
      <c r="BI88" s="143">
        <f t="shared" si="32"/>
        <v>0</v>
      </c>
      <c r="BJ88" s="190"/>
      <c r="BK88" s="143">
        <f t="shared" si="33"/>
        <v>11.870999999999999</v>
      </c>
      <c r="BL88" s="143">
        <f t="shared" si="34"/>
        <v>11.870999999999999</v>
      </c>
      <c r="BM88" s="186"/>
      <c r="BN88" s="186"/>
      <c r="BO88" s="186"/>
      <c r="BP88" s="186"/>
      <c r="BQ88" s="186"/>
      <c r="BR88" s="186"/>
      <c r="BS88" s="186"/>
      <c r="BT88" s="186"/>
      <c r="BU88" s="186"/>
      <c r="BV88" s="186"/>
      <c r="BW88" s="186"/>
      <c r="BX88" s="186"/>
      <c r="BY88" s="186"/>
      <c r="BZ88" s="186"/>
      <c r="CA88" s="186"/>
      <c r="CB88" s="186"/>
      <c r="CC88" s="186"/>
      <c r="CD88" s="186"/>
      <c r="CE88" s="186"/>
      <c r="CF88" s="186"/>
      <c r="CG88" s="186"/>
      <c r="CH88" s="186"/>
      <c r="CI88" s="186"/>
      <c r="CJ88" s="186"/>
      <c r="CK88" s="186"/>
      <c r="CL88" s="186"/>
      <c r="CM88" s="186"/>
      <c r="CN88" s="186"/>
      <c r="CO88" s="186"/>
      <c r="CP88" s="186"/>
      <c r="CQ88" s="186"/>
      <c r="CR88" s="186"/>
      <c r="CS88" s="186"/>
      <c r="CT88" s="186"/>
      <c r="CU88" s="186"/>
      <c r="CV88" s="186"/>
      <c r="CW88" s="186"/>
      <c r="CX88" s="186"/>
      <c r="CY88" s="186"/>
      <c r="CZ88" s="186"/>
      <c r="DA88" s="186"/>
      <c r="DB88" s="186"/>
      <c r="DC88" s="186"/>
      <c r="DD88" s="186"/>
      <c r="DE88" s="186"/>
      <c r="DF88" s="186"/>
      <c r="DG88" s="186"/>
      <c r="DH88" s="186"/>
      <c r="DI88" s="186"/>
      <c r="DJ88" s="186"/>
      <c r="DK88" s="186"/>
      <c r="DL88" s="186"/>
      <c r="DM88" s="186"/>
      <c r="DN88" s="186"/>
      <c r="DO88" s="186"/>
      <c r="DP88" s="186"/>
      <c r="DQ88" s="186"/>
      <c r="DR88" s="186"/>
      <c r="DS88" s="186"/>
      <c r="DT88" s="186"/>
      <c r="DU88" s="186"/>
      <c r="DV88" s="186"/>
      <c r="DW88" s="186"/>
      <c r="DX88" s="186"/>
      <c r="DY88" s="186"/>
      <c r="DZ88" s="186"/>
      <c r="EA88" s="186"/>
      <c r="EB88" s="186"/>
      <c r="EC88" s="186"/>
      <c r="ED88" s="186"/>
      <c r="EE88" s="186"/>
      <c r="EF88" s="186"/>
      <c r="EG88" s="186"/>
      <c r="EH88" s="186"/>
      <c r="EI88" s="186"/>
      <c r="EJ88" s="186"/>
      <c r="EK88" s="186"/>
      <c r="EL88" s="186"/>
      <c r="EM88" s="186"/>
      <c r="EN88" s="186"/>
      <c r="EO88" s="186"/>
      <c r="EP88" s="186"/>
      <c r="EQ88" s="186"/>
      <c r="ER88" s="186"/>
      <c r="ES88" s="186"/>
      <c r="ET88" s="186"/>
      <c r="EU88" s="186"/>
      <c r="EV88" s="186"/>
      <c r="EW88" s="186"/>
      <c r="EX88" s="186"/>
      <c r="EY88" s="186"/>
      <c r="EZ88" s="186"/>
      <c r="FA88" s="186"/>
      <c r="FB88" s="186"/>
      <c r="FC88" s="186"/>
      <c r="FD88" s="186"/>
      <c r="FE88" s="186"/>
      <c r="FF88" s="186"/>
      <c r="FG88" s="186"/>
      <c r="FH88" s="186"/>
      <c r="FI88" s="186"/>
      <c r="FJ88" s="186"/>
      <c r="FK88" s="186"/>
      <c r="FL88" s="186"/>
      <c r="FM88" s="186"/>
      <c r="FN88" s="186"/>
      <c r="FO88" s="186"/>
      <c r="FP88" s="186"/>
      <c r="FQ88" s="186"/>
      <c r="FR88" s="186"/>
      <c r="FS88" s="186"/>
      <c r="FT88" s="186"/>
      <c r="FU88" s="186"/>
      <c r="FV88" s="186"/>
      <c r="FW88" s="186"/>
      <c r="FX88" s="186"/>
      <c r="FY88" s="186"/>
      <c r="FZ88" s="186"/>
      <c r="GA88" s="186"/>
      <c r="GB88" s="186"/>
      <c r="GC88" s="186"/>
      <c r="GD88" s="186"/>
      <c r="GE88" s="186"/>
      <c r="GF88" s="186"/>
      <c r="GG88" s="186"/>
      <c r="GH88" s="186"/>
      <c r="GI88" s="186"/>
      <c r="GJ88" s="186"/>
      <c r="GK88" s="186"/>
      <c r="GL88" s="186"/>
      <c r="GM88" s="186"/>
      <c r="GN88" s="186"/>
      <c r="GO88" s="186"/>
      <c r="GP88" s="186"/>
      <c r="GQ88" s="186"/>
      <c r="GR88" s="186"/>
      <c r="GS88" s="186"/>
      <c r="GT88" s="186"/>
      <c r="GU88" s="186"/>
      <c r="GV88" s="186"/>
      <c r="GW88" s="186"/>
      <c r="GX88" s="186"/>
      <c r="GY88" s="186"/>
      <c r="GZ88" s="186"/>
      <c r="HA88" s="186"/>
      <c r="HB88" s="186"/>
      <c r="HC88" s="186"/>
      <c r="HD88" s="186"/>
      <c r="HE88" s="186"/>
      <c r="HF88" s="186"/>
      <c r="HG88" s="186"/>
      <c r="HH88" s="186"/>
      <c r="HI88" s="186"/>
      <c r="HJ88" s="186"/>
      <c r="HK88" s="186"/>
      <c r="HL88" s="186"/>
      <c r="HM88" s="186"/>
      <c r="HN88" s="186"/>
      <c r="HO88" s="186"/>
      <c r="HP88" s="186"/>
      <c r="HQ88" s="186"/>
      <c r="HR88" s="186"/>
      <c r="HS88" s="186"/>
      <c r="HT88" s="186"/>
      <c r="HU88" s="186"/>
      <c r="HV88" s="186"/>
      <c r="HW88" s="186"/>
      <c r="HX88" s="186"/>
      <c r="HY88" s="186"/>
      <c r="HZ88" s="186"/>
      <c r="IA88" s="186"/>
      <c r="IB88" s="186"/>
      <c r="IC88" s="186"/>
      <c r="ID88" s="186"/>
      <c r="IE88" s="186"/>
      <c r="IF88" s="186"/>
      <c r="IG88" s="186"/>
      <c r="IH88" s="186"/>
      <c r="II88" s="186"/>
      <c r="IJ88" s="186"/>
      <c r="IK88" s="186"/>
      <c r="IL88" s="186"/>
      <c r="IM88" s="186"/>
      <c r="IN88" s="186"/>
      <c r="IO88" s="186"/>
      <c r="IP88" s="186"/>
      <c r="IQ88" s="186"/>
      <c r="IR88" s="186"/>
      <c r="IS88" s="186"/>
      <c r="IT88" s="186"/>
      <c r="IU88" s="186"/>
      <c r="IV88" s="186"/>
    </row>
    <row r="89" spans="2:256" s="181" customFormat="1" ht="25.5">
      <c r="B89" s="312"/>
      <c r="C89" s="134" t="s">
        <v>138</v>
      </c>
      <c r="D89" s="178" t="s">
        <v>340</v>
      </c>
      <c r="E89" s="179" t="s">
        <v>18</v>
      </c>
      <c r="F89" s="180">
        <v>2</v>
      </c>
      <c r="G89" s="177" t="s">
        <v>140</v>
      </c>
      <c r="H89" s="139"/>
      <c r="AY89" s="172" t="s">
        <v>279</v>
      </c>
      <c r="AZ89" s="141">
        <v>35.58</v>
      </c>
      <c r="BA89" s="142">
        <v>0.1</v>
      </c>
      <c r="BB89" s="141">
        <f t="shared" si="28"/>
        <v>32.021999999999998</v>
      </c>
      <c r="BC89" s="141">
        <f t="shared" si="29"/>
        <v>71.16</v>
      </c>
      <c r="BD89" s="141">
        <f t="shared" si="30"/>
        <v>64.043999999999997</v>
      </c>
      <c r="BE89" s="182"/>
      <c r="BF89" s="142"/>
      <c r="BG89" s="143"/>
      <c r="BH89" s="143">
        <f t="shared" si="31"/>
        <v>0</v>
      </c>
      <c r="BI89" s="143">
        <f t="shared" si="32"/>
        <v>0</v>
      </c>
      <c r="BJ89" s="183"/>
      <c r="BK89" s="143">
        <f t="shared" si="33"/>
        <v>32.021999999999998</v>
      </c>
      <c r="BL89" s="143">
        <f t="shared" si="34"/>
        <v>64.043999999999997</v>
      </c>
    </row>
    <row r="90" spans="2:256" s="181" customFormat="1" ht="25.5">
      <c r="B90" s="312"/>
      <c r="C90" s="134" t="s">
        <v>138</v>
      </c>
      <c r="D90" s="178" t="s">
        <v>341</v>
      </c>
      <c r="E90" s="179" t="s">
        <v>18</v>
      </c>
      <c r="F90" s="180">
        <v>16</v>
      </c>
      <c r="G90" s="177"/>
      <c r="H90" s="139" t="str">
        <f>IF(G90=0," ",F90*G90)</f>
        <v xml:space="preserve"> </v>
      </c>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72" t="s">
        <v>279</v>
      </c>
      <c r="AZ90" s="187">
        <v>1.31</v>
      </c>
      <c r="BA90" s="188">
        <v>0.1</v>
      </c>
      <c r="BB90" s="141">
        <f t="shared" si="28"/>
        <v>1.179</v>
      </c>
      <c r="BC90" s="141">
        <f t="shared" si="29"/>
        <v>20.96</v>
      </c>
      <c r="BD90" s="141">
        <f t="shared" si="30"/>
        <v>18.864000000000001</v>
      </c>
      <c r="BE90" s="189"/>
      <c r="BF90" s="188"/>
      <c r="BG90" s="143"/>
      <c r="BH90" s="143">
        <f t="shared" si="31"/>
        <v>0</v>
      </c>
      <c r="BI90" s="143">
        <f t="shared" si="32"/>
        <v>0</v>
      </c>
      <c r="BJ90" s="190"/>
      <c r="BK90" s="143">
        <f t="shared" si="33"/>
        <v>1.179</v>
      </c>
      <c r="BL90" s="143">
        <f t="shared" si="34"/>
        <v>18.864000000000001</v>
      </c>
      <c r="BM90" s="186"/>
      <c r="BN90" s="186"/>
      <c r="BO90" s="186"/>
      <c r="BP90" s="186"/>
      <c r="BQ90" s="186"/>
      <c r="BR90" s="186"/>
      <c r="BS90" s="186"/>
      <c r="BT90" s="186"/>
      <c r="BU90" s="186"/>
      <c r="BV90" s="186"/>
      <c r="BW90" s="186"/>
      <c r="BX90" s="186"/>
      <c r="BY90" s="186"/>
      <c r="BZ90" s="186"/>
      <c r="CA90" s="186"/>
      <c r="CB90" s="186"/>
      <c r="CC90" s="186"/>
      <c r="CD90" s="186"/>
      <c r="CE90" s="186"/>
      <c r="CF90" s="186"/>
      <c r="CG90" s="186"/>
      <c r="CH90" s="186"/>
      <c r="CI90" s="186"/>
      <c r="CJ90" s="186"/>
      <c r="CK90" s="186"/>
      <c r="CL90" s="186"/>
      <c r="CM90" s="186"/>
      <c r="CN90" s="186"/>
      <c r="CO90" s="186"/>
      <c r="CP90" s="186"/>
      <c r="CQ90" s="186"/>
      <c r="CR90" s="186"/>
      <c r="CS90" s="186"/>
      <c r="CT90" s="186"/>
      <c r="CU90" s="186"/>
      <c r="CV90" s="186"/>
      <c r="CW90" s="186"/>
      <c r="CX90" s="186"/>
      <c r="CY90" s="186"/>
      <c r="CZ90" s="186"/>
      <c r="DA90" s="186"/>
      <c r="DB90" s="186"/>
      <c r="DC90" s="186"/>
      <c r="DD90" s="186"/>
      <c r="DE90" s="186"/>
      <c r="DF90" s="186"/>
      <c r="DG90" s="186"/>
      <c r="DH90" s="186"/>
      <c r="DI90" s="186"/>
      <c r="DJ90" s="186"/>
      <c r="DK90" s="186"/>
      <c r="DL90" s="186"/>
      <c r="DM90" s="186"/>
      <c r="DN90" s="186"/>
      <c r="DO90" s="186"/>
      <c r="DP90" s="186"/>
      <c r="DQ90" s="186"/>
      <c r="DR90" s="186"/>
      <c r="DS90" s="186"/>
      <c r="DT90" s="186"/>
      <c r="DU90" s="186"/>
      <c r="DV90" s="186"/>
      <c r="DW90" s="186"/>
      <c r="DX90" s="186"/>
      <c r="DY90" s="186"/>
      <c r="DZ90" s="186"/>
      <c r="EA90" s="186"/>
      <c r="EB90" s="186"/>
      <c r="EC90" s="186"/>
      <c r="ED90" s="186"/>
      <c r="EE90" s="186"/>
      <c r="EF90" s="186"/>
      <c r="EG90" s="186"/>
      <c r="EH90" s="186"/>
      <c r="EI90" s="186"/>
      <c r="EJ90" s="186"/>
      <c r="EK90" s="186"/>
      <c r="EL90" s="186"/>
      <c r="EM90" s="186"/>
      <c r="EN90" s="186"/>
      <c r="EO90" s="186"/>
      <c r="EP90" s="186"/>
      <c r="EQ90" s="186"/>
      <c r="ER90" s="186"/>
      <c r="ES90" s="186"/>
      <c r="ET90" s="186"/>
      <c r="EU90" s="186"/>
      <c r="EV90" s="186"/>
      <c r="EW90" s="186"/>
      <c r="EX90" s="186"/>
      <c r="EY90" s="186"/>
      <c r="EZ90" s="186"/>
      <c r="FA90" s="186"/>
      <c r="FB90" s="186"/>
      <c r="FC90" s="186"/>
      <c r="FD90" s="186"/>
      <c r="FE90" s="186"/>
      <c r="FF90" s="186"/>
      <c r="FG90" s="186"/>
      <c r="FH90" s="186"/>
      <c r="FI90" s="186"/>
      <c r="FJ90" s="186"/>
      <c r="FK90" s="186"/>
      <c r="FL90" s="186"/>
      <c r="FM90" s="186"/>
      <c r="FN90" s="186"/>
      <c r="FO90" s="186"/>
      <c r="FP90" s="186"/>
      <c r="FQ90" s="186"/>
      <c r="FR90" s="186"/>
      <c r="FS90" s="186"/>
      <c r="FT90" s="186"/>
      <c r="FU90" s="186"/>
      <c r="FV90" s="186"/>
      <c r="FW90" s="186"/>
      <c r="FX90" s="186"/>
      <c r="FY90" s="186"/>
      <c r="FZ90" s="186"/>
      <c r="GA90" s="186"/>
      <c r="GB90" s="186"/>
      <c r="GC90" s="186"/>
      <c r="GD90" s="186"/>
      <c r="GE90" s="186"/>
      <c r="GF90" s="186"/>
      <c r="GG90" s="186"/>
      <c r="GH90" s="186"/>
      <c r="GI90" s="186"/>
      <c r="GJ90" s="186"/>
      <c r="GK90" s="186"/>
      <c r="GL90" s="186"/>
      <c r="GM90" s="186"/>
      <c r="GN90" s="186"/>
      <c r="GO90" s="186"/>
      <c r="GP90" s="186"/>
      <c r="GQ90" s="186"/>
      <c r="GR90" s="186"/>
      <c r="GS90" s="186"/>
      <c r="GT90" s="186"/>
      <c r="GU90" s="186"/>
      <c r="GV90" s="186"/>
      <c r="GW90" s="186"/>
      <c r="GX90" s="186"/>
      <c r="GY90" s="186"/>
      <c r="GZ90" s="186"/>
      <c r="HA90" s="186"/>
      <c r="HB90" s="186"/>
      <c r="HC90" s="186"/>
      <c r="HD90" s="186"/>
      <c r="HE90" s="186"/>
      <c r="HF90" s="186"/>
      <c r="HG90" s="186"/>
      <c r="HH90" s="186"/>
      <c r="HI90" s="186"/>
      <c r="HJ90" s="186"/>
      <c r="HK90" s="186"/>
      <c r="HL90" s="186"/>
      <c r="HM90" s="186"/>
      <c r="HN90" s="186"/>
      <c r="HO90" s="186"/>
      <c r="HP90" s="186"/>
      <c r="HQ90" s="186"/>
      <c r="HR90" s="186"/>
      <c r="HS90" s="186"/>
      <c r="HT90" s="186"/>
      <c r="HU90" s="186"/>
      <c r="HV90" s="186"/>
      <c r="HW90" s="186"/>
      <c r="HX90" s="186"/>
      <c r="HY90" s="186"/>
      <c r="HZ90" s="186"/>
      <c r="IA90" s="186"/>
      <c r="IB90" s="186"/>
      <c r="IC90" s="186"/>
      <c r="ID90" s="186"/>
      <c r="IE90" s="186"/>
      <c r="IF90" s="186"/>
      <c r="IG90" s="186"/>
      <c r="IH90" s="186"/>
      <c r="II90" s="186"/>
      <c r="IJ90" s="186"/>
      <c r="IK90" s="186"/>
      <c r="IL90" s="186"/>
      <c r="IM90" s="186"/>
      <c r="IN90" s="186"/>
      <c r="IO90" s="186"/>
      <c r="IP90" s="186"/>
      <c r="IQ90" s="186"/>
      <c r="IR90" s="186"/>
      <c r="IS90" s="186"/>
      <c r="IT90" s="186"/>
      <c r="IU90" s="186"/>
      <c r="IV90" s="186"/>
    </row>
    <row r="91" spans="2:256" s="181" customFormat="1" ht="25.5">
      <c r="B91" s="312"/>
      <c r="C91" s="134" t="s">
        <v>138</v>
      </c>
      <c r="D91" s="178" t="s">
        <v>342</v>
      </c>
      <c r="E91" s="179" t="s">
        <v>18</v>
      </c>
      <c r="F91" s="180">
        <v>2</v>
      </c>
      <c r="G91" s="177"/>
      <c r="H91" s="139" t="str">
        <f>IF(G91=0," ",F91*G91)</f>
        <v xml:space="preserve"> </v>
      </c>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72" t="s">
        <v>279</v>
      </c>
      <c r="AZ91" s="187">
        <v>12.12</v>
      </c>
      <c r="BA91" s="188">
        <v>0.1</v>
      </c>
      <c r="BB91" s="141">
        <f t="shared" si="28"/>
        <v>10.907999999999999</v>
      </c>
      <c r="BC91" s="141">
        <f t="shared" si="29"/>
        <v>24.24</v>
      </c>
      <c r="BD91" s="141">
        <f t="shared" si="30"/>
        <v>21.815999999999999</v>
      </c>
      <c r="BE91" s="189"/>
      <c r="BF91" s="188"/>
      <c r="BG91" s="143"/>
      <c r="BH91" s="143">
        <f t="shared" si="31"/>
        <v>0</v>
      </c>
      <c r="BI91" s="143">
        <f t="shared" si="32"/>
        <v>0</v>
      </c>
      <c r="BJ91" s="190"/>
      <c r="BK91" s="143">
        <f t="shared" si="33"/>
        <v>10.907999999999999</v>
      </c>
      <c r="BL91" s="143">
        <f t="shared" si="34"/>
        <v>21.815999999999999</v>
      </c>
      <c r="BM91" s="186"/>
      <c r="BN91" s="186"/>
      <c r="BO91" s="186"/>
      <c r="BP91" s="186"/>
      <c r="BQ91" s="186"/>
      <c r="BR91" s="186"/>
      <c r="BS91" s="186"/>
      <c r="BT91" s="186"/>
      <c r="BU91" s="186"/>
      <c r="BV91" s="186"/>
      <c r="BW91" s="186"/>
      <c r="BX91" s="186"/>
      <c r="BY91" s="186"/>
      <c r="BZ91" s="186"/>
      <c r="CA91" s="186"/>
      <c r="CB91" s="186"/>
      <c r="CC91" s="186"/>
      <c r="CD91" s="186"/>
      <c r="CE91" s="186"/>
      <c r="CF91" s="186"/>
      <c r="CG91" s="186"/>
      <c r="CH91" s="186"/>
      <c r="CI91" s="186"/>
      <c r="CJ91" s="186"/>
      <c r="CK91" s="186"/>
      <c r="CL91" s="186"/>
      <c r="CM91" s="186"/>
      <c r="CN91" s="186"/>
      <c r="CO91" s="186"/>
      <c r="CP91" s="186"/>
      <c r="CQ91" s="186"/>
      <c r="CR91" s="186"/>
      <c r="CS91" s="186"/>
      <c r="CT91" s="186"/>
      <c r="CU91" s="186"/>
      <c r="CV91" s="186"/>
      <c r="CW91" s="186"/>
      <c r="CX91" s="186"/>
      <c r="CY91" s="186"/>
      <c r="CZ91" s="186"/>
      <c r="DA91" s="186"/>
      <c r="DB91" s="186"/>
      <c r="DC91" s="186"/>
      <c r="DD91" s="186"/>
      <c r="DE91" s="186"/>
      <c r="DF91" s="186"/>
      <c r="DG91" s="186"/>
      <c r="DH91" s="186"/>
      <c r="DI91" s="186"/>
      <c r="DJ91" s="186"/>
      <c r="DK91" s="186"/>
      <c r="DL91" s="186"/>
      <c r="DM91" s="186"/>
      <c r="DN91" s="186"/>
      <c r="DO91" s="186"/>
      <c r="DP91" s="186"/>
      <c r="DQ91" s="186"/>
      <c r="DR91" s="186"/>
      <c r="DS91" s="186"/>
      <c r="DT91" s="186"/>
      <c r="DU91" s="186"/>
      <c r="DV91" s="186"/>
      <c r="DW91" s="186"/>
      <c r="DX91" s="186"/>
      <c r="DY91" s="186"/>
      <c r="DZ91" s="186"/>
      <c r="EA91" s="186"/>
      <c r="EB91" s="186"/>
      <c r="EC91" s="186"/>
      <c r="ED91" s="186"/>
      <c r="EE91" s="186"/>
      <c r="EF91" s="186"/>
      <c r="EG91" s="186"/>
      <c r="EH91" s="186"/>
      <c r="EI91" s="186"/>
      <c r="EJ91" s="186"/>
      <c r="EK91" s="186"/>
      <c r="EL91" s="186"/>
      <c r="EM91" s="186"/>
      <c r="EN91" s="186"/>
      <c r="EO91" s="186"/>
      <c r="EP91" s="186"/>
      <c r="EQ91" s="186"/>
      <c r="ER91" s="186"/>
      <c r="ES91" s="186"/>
      <c r="ET91" s="186"/>
      <c r="EU91" s="186"/>
      <c r="EV91" s="186"/>
      <c r="EW91" s="186"/>
      <c r="EX91" s="186"/>
      <c r="EY91" s="186"/>
      <c r="EZ91" s="186"/>
      <c r="FA91" s="186"/>
      <c r="FB91" s="186"/>
      <c r="FC91" s="186"/>
      <c r="FD91" s="186"/>
      <c r="FE91" s="186"/>
      <c r="FF91" s="186"/>
      <c r="FG91" s="186"/>
      <c r="FH91" s="186"/>
      <c r="FI91" s="186"/>
      <c r="FJ91" s="186"/>
      <c r="FK91" s="186"/>
      <c r="FL91" s="186"/>
      <c r="FM91" s="186"/>
      <c r="FN91" s="186"/>
      <c r="FO91" s="186"/>
      <c r="FP91" s="186"/>
      <c r="FQ91" s="186"/>
      <c r="FR91" s="186"/>
      <c r="FS91" s="186"/>
      <c r="FT91" s="186"/>
      <c r="FU91" s="186"/>
      <c r="FV91" s="186"/>
      <c r="FW91" s="186"/>
      <c r="FX91" s="186"/>
      <c r="FY91" s="186"/>
      <c r="FZ91" s="186"/>
      <c r="GA91" s="186"/>
      <c r="GB91" s="186"/>
      <c r="GC91" s="186"/>
      <c r="GD91" s="186"/>
      <c r="GE91" s="186"/>
      <c r="GF91" s="186"/>
      <c r="GG91" s="186"/>
      <c r="GH91" s="186"/>
      <c r="GI91" s="186"/>
      <c r="GJ91" s="186"/>
      <c r="GK91" s="186"/>
      <c r="GL91" s="186"/>
      <c r="GM91" s="186"/>
      <c r="GN91" s="186"/>
      <c r="GO91" s="186"/>
      <c r="GP91" s="186"/>
      <c r="GQ91" s="186"/>
      <c r="GR91" s="186"/>
      <c r="GS91" s="186"/>
      <c r="GT91" s="186"/>
      <c r="GU91" s="186"/>
      <c r="GV91" s="186"/>
      <c r="GW91" s="186"/>
      <c r="GX91" s="186"/>
      <c r="GY91" s="186"/>
      <c r="GZ91" s="186"/>
      <c r="HA91" s="186"/>
      <c r="HB91" s="186"/>
      <c r="HC91" s="186"/>
      <c r="HD91" s="186"/>
      <c r="HE91" s="186"/>
      <c r="HF91" s="186"/>
      <c r="HG91" s="186"/>
      <c r="HH91" s="186"/>
      <c r="HI91" s="186"/>
      <c r="HJ91" s="186"/>
      <c r="HK91" s="186"/>
      <c r="HL91" s="186"/>
      <c r="HM91" s="186"/>
      <c r="HN91" s="186"/>
      <c r="HO91" s="186"/>
      <c r="HP91" s="186"/>
      <c r="HQ91" s="186"/>
      <c r="HR91" s="186"/>
      <c r="HS91" s="186"/>
      <c r="HT91" s="186"/>
      <c r="HU91" s="186"/>
      <c r="HV91" s="186"/>
      <c r="HW91" s="186"/>
      <c r="HX91" s="186"/>
      <c r="HY91" s="186"/>
      <c r="HZ91" s="186"/>
      <c r="IA91" s="186"/>
      <c r="IB91" s="186"/>
      <c r="IC91" s="186"/>
      <c r="ID91" s="186"/>
      <c r="IE91" s="186"/>
      <c r="IF91" s="186"/>
      <c r="IG91" s="186"/>
      <c r="IH91" s="186"/>
      <c r="II91" s="186"/>
      <c r="IJ91" s="186"/>
      <c r="IK91" s="186"/>
      <c r="IL91" s="186"/>
      <c r="IM91" s="186"/>
      <c r="IN91" s="186"/>
      <c r="IO91" s="186"/>
      <c r="IP91" s="186"/>
      <c r="IQ91" s="186"/>
      <c r="IR91" s="186"/>
      <c r="IS91" s="186"/>
      <c r="IT91" s="186"/>
      <c r="IU91" s="186"/>
      <c r="IV91" s="186"/>
    </row>
    <row r="92" spans="2:256" s="181" customFormat="1" ht="38.25">
      <c r="B92" s="312"/>
      <c r="C92" s="134" t="s">
        <v>138</v>
      </c>
      <c r="D92" s="178" t="s">
        <v>343</v>
      </c>
      <c r="E92" s="179" t="s">
        <v>18</v>
      </c>
      <c r="F92" s="180">
        <v>4</v>
      </c>
      <c r="G92" s="177" t="s">
        <v>140</v>
      </c>
      <c r="H92" s="139"/>
      <c r="AY92" s="172" t="s">
        <v>279</v>
      </c>
      <c r="AZ92" s="141">
        <v>14.1</v>
      </c>
      <c r="BA92" s="142">
        <v>0.1</v>
      </c>
      <c r="BB92" s="141">
        <f t="shared" si="28"/>
        <v>12.69</v>
      </c>
      <c r="BC92" s="141">
        <f t="shared" si="29"/>
        <v>56.4</v>
      </c>
      <c r="BD92" s="141">
        <f t="shared" si="30"/>
        <v>50.76</v>
      </c>
      <c r="BE92" s="182"/>
      <c r="BF92" s="142"/>
      <c r="BG92" s="143"/>
      <c r="BH92" s="143">
        <f t="shared" si="31"/>
        <v>0</v>
      </c>
      <c r="BI92" s="143">
        <f t="shared" si="32"/>
        <v>0</v>
      </c>
      <c r="BJ92" s="183"/>
      <c r="BK92" s="143">
        <f t="shared" si="33"/>
        <v>12.69</v>
      </c>
      <c r="BL92" s="143">
        <f t="shared" si="34"/>
        <v>50.76</v>
      </c>
    </row>
    <row r="93" spans="2:256" s="181" customFormat="1" ht="38.25">
      <c r="B93" s="312"/>
      <c r="C93" s="134" t="s">
        <v>138</v>
      </c>
      <c r="D93" s="178" t="s">
        <v>344</v>
      </c>
      <c r="E93" s="179" t="s">
        <v>18</v>
      </c>
      <c r="F93" s="180">
        <v>1</v>
      </c>
      <c r="G93" s="177" t="s">
        <v>140</v>
      </c>
      <c r="H93" s="139"/>
      <c r="AY93" s="172" t="s">
        <v>279</v>
      </c>
      <c r="AZ93" s="141">
        <v>20.05</v>
      </c>
      <c r="BA93" s="142">
        <v>0.1</v>
      </c>
      <c r="BB93" s="141">
        <f t="shared" si="28"/>
        <v>18.045000000000002</v>
      </c>
      <c r="BC93" s="141">
        <f t="shared" si="29"/>
        <v>20.05</v>
      </c>
      <c r="BD93" s="141">
        <f t="shared" si="30"/>
        <v>18.045000000000002</v>
      </c>
      <c r="BE93" s="182"/>
      <c r="BF93" s="142"/>
      <c r="BG93" s="143"/>
      <c r="BH93" s="143">
        <f t="shared" si="31"/>
        <v>0</v>
      </c>
      <c r="BI93" s="143">
        <f t="shared" si="32"/>
        <v>0</v>
      </c>
      <c r="BJ93" s="183"/>
      <c r="BK93" s="143">
        <f t="shared" si="33"/>
        <v>18.045000000000002</v>
      </c>
      <c r="BL93" s="143">
        <f t="shared" si="34"/>
        <v>18.045000000000002</v>
      </c>
    </row>
    <row r="94" spans="2:256" s="181" customFormat="1" ht="25.5">
      <c r="B94" s="312"/>
      <c r="C94" s="134" t="s">
        <v>138</v>
      </c>
      <c r="D94" s="178" t="s">
        <v>345</v>
      </c>
      <c r="E94" s="179" t="s">
        <v>18</v>
      </c>
      <c r="F94" s="180">
        <v>30</v>
      </c>
      <c r="G94" s="177" t="s">
        <v>140</v>
      </c>
      <c r="H94" s="139"/>
      <c r="AY94" s="172" t="s">
        <v>279</v>
      </c>
      <c r="AZ94" s="141">
        <v>4.1900000000000004</v>
      </c>
      <c r="BA94" s="142">
        <v>0.1</v>
      </c>
      <c r="BB94" s="141">
        <f t="shared" si="28"/>
        <v>3.7710000000000004</v>
      </c>
      <c r="BC94" s="141">
        <f t="shared" si="29"/>
        <v>125.70000000000002</v>
      </c>
      <c r="BD94" s="141">
        <f t="shared" si="30"/>
        <v>113.13000000000001</v>
      </c>
      <c r="BE94" s="182"/>
      <c r="BF94" s="142"/>
      <c r="BG94" s="143"/>
      <c r="BH94" s="143">
        <f t="shared" si="31"/>
        <v>0</v>
      </c>
      <c r="BI94" s="143">
        <f t="shared" si="32"/>
        <v>0</v>
      </c>
      <c r="BJ94" s="183"/>
      <c r="BK94" s="143">
        <f t="shared" si="33"/>
        <v>3.7710000000000004</v>
      </c>
      <c r="BL94" s="143">
        <f t="shared" si="34"/>
        <v>113.13000000000001</v>
      </c>
    </row>
    <row r="95" spans="2:256" s="181" customFormat="1">
      <c r="B95" s="312"/>
      <c r="C95" s="134"/>
      <c r="D95" s="178"/>
      <c r="E95" s="179"/>
      <c r="F95" s="180"/>
      <c r="G95" s="177"/>
      <c r="H95" s="139"/>
      <c r="AY95" s="172"/>
      <c r="AZ95" s="141"/>
      <c r="BA95" s="142"/>
      <c r="BB95" s="141"/>
      <c r="BC95" s="141"/>
      <c r="BD95" s="141"/>
      <c r="BE95" s="182"/>
      <c r="BF95" s="142"/>
      <c r="BG95" s="143"/>
      <c r="BH95" s="143"/>
      <c r="BI95" s="143"/>
      <c r="BJ95" s="183"/>
      <c r="BK95" s="143"/>
      <c r="BL95" s="143"/>
    </row>
    <row r="96" spans="2:256" s="133" customFormat="1" ht="25.5">
      <c r="B96" s="311"/>
      <c r="C96" s="134" t="s">
        <v>138</v>
      </c>
      <c r="D96" s="178" t="s">
        <v>346</v>
      </c>
      <c r="E96" s="179" t="s">
        <v>18</v>
      </c>
      <c r="F96" s="180">
        <v>1</v>
      </c>
      <c r="G96" s="177" t="s">
        <v>140</v>
      </c>
      <c r="H96" s="139"/>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72" t="s">
        <v>279</v>
      </c>
      <c r="AZ96" s="141">
        <v>49.01</v>
      </c>
      <c r="BA96" s="142">
        <v>0.1</v>
      </c>
      <c r="BB96" s="141">
        <f t="shared" si="28"/>
        <v>44.108999999999995</v>
      </c>
      <c r="BC96" s="141">
        <f t="shared" si="29"/>
        <v>49.01</v>
      </c>
      <c r="BD96" s="141">
        <f t="shared" si="30"/>
        <v>44.108999999999995</v>
      </c>
      <c r="BE96" s="182"/>
      <c r="BF96" s="142"/>
      <c r="BG96" s="143"/>
      <c r="BH96" s="143">
        <f t="shared" si="31"/>
        <v>0</v>
      </c>
      <c r="BI96" s="143">
        <f t="shared" si="32"/>
        <v>0</v>
      </c>
      <c r="BJ96" s="183"/>
      <c r="BK96" s="143">
        <f t="shared" si="33"/>
        <v>44.108999999999995</v>
      </c>
      <c r="BL96" s="143">
        <f t="shared" si="34"/>
        <v>44.108999999999995</v>
      </c>
      <c r="BM96" s="181"/>
      <c r="BN96" s="181"/>
      <c r="BO96" s="181"/>
      <c r="BP96" s="181"/>
      <c r="BQ96" s="181"/>
      <c r="BR96" s="181"/>
      <c r="BS96" s="181"/>
      <c r="BT96" s="181"/>
      <c r="BU96" s="181"/>
      <c r="BV96" s="181"/>
      <c r="BW96" s="181"/>
      <c r="BX96" s="181"/>
      <c r="BY96" s="181"/>
      <c r="BZ96" s="181"/>
      <c r="CA96" s="181"/>
      <c r="CB96" s="181"/>
      <c r="CC96" s="181"/>
      <c r="CD96" s="181"/>
      <c r="CE96" s="181"/>
      <c r="CF96" s="181"/>
      <c r="CG96" s="181"/>
      <c r="CH96" s="181"/>
      <c r="CI96" s="181"/>
      <c r="CJ96" s="181"/>
      <c r="CK96" s="181"/>
      <c r="CL96" s="181"/>
      <c r="CM96" s="181"/>
      <c r="CN96" s="181"/>
      <c r="CO96" s="181"/>
      <c r="CP96" s="181"/>
      <c r="CQ96" s="181"/>
      <c r="CR96" s="181"/>
      <c r="CS96" s="181"/>
      <c r="CT96" s="181"/>
      <c r="CU96" s="181"/>
      <c r="CV96" s="181"/>
      <c r="CW96" s="181"/>
      <c r="CX96" s="181"/>
      <c r="CY96" s="181"/>
      <c r="CZ96" s="181"/>
      <c r="DA96" s="181"/>
      <c r="DB96" s="181"/>
      <c r="DC96" s="181"/>
      <c r="DD96" s="181"/>
      <c r="DE96" s="181"/>
      <c r="DF96" s="181"/>
      <c r="DG96" s="181"/>
      <c r="DH96" s="181"/>
      <c r="DI96" s="181"/>
      <c r="DJ96" s="181"/>
      <c r="DK96" s="181"/>
      <c r="DL96" s="181"/>
      <c r="DM96" s="181"/>
      <c r="DN96" s="181"/>
      <c r="DO96" s="181"/>
      <c r="DP96" s="181"/>
      <c r="DQ96" s="181"/>
      <c r="DR96" s="181"/>
      <c r="DS96" s="181"/>
      <c r="DT96" s="181"/>
      <c r="DU96" s="181"/>
      <c r="DV96" s="181"/>
      <c r="DW96" s="181"/>
      <c r="DX96" s="181"/>
      <c r="DY96" s="181"/>
      <c r="DZ96" s="181"/>
      <c r="EA96" s="181"/>
      <c r="EB96" s="181"/>
      <c r="EC96" s="181"/>
      <c r="ED96" s="181"/>
      <c r="EE96" s="181"/>
      <c r="EF96" s="181"/>
      <c r="EG96" s="181"/>
      <c r="EH96" s="181"/>
      <c r="EI96" s="181"/>
      <c r="EJ96" s="181"/>
      <c r="EK96" s="181"/>
      <c r="EL96" s="181"/>
      <c r="EM96" s="181"/>
      <c r="EN96" s="181"/>
      <c r="EO96" s="181"/>
      <c r="EP96" s="181"/>
      <c r="EQ96" s="181"/>
      <c r="ER96" s="181"/>
      <c r="ES96" s="181"/>
      <c r="ET96" s="181"/>
      <c r="EU96" s="181"/>
      <c r="EV96" s="181"/>
      <c r="EW96" s="181"/>
      <c r="EX96" s="181"/>
      <c r="EY96" s="181"/>
      <c r="EZ96" s="181"/>
      <c r="FA96" s="181"/>
      <c r="FB96" s="181"/>
      <c r="FC96" s="181"/>
      <c r="FD96" s="181"/>
      <c r="FE96" s="181"/>
      <c r="FF96" s="181"/>
      <c r="FG96" s="181"/>
      <c r="FH96" s="181"/>
      <c r="FI96" s="181"/>
      <c r="FJ96" s="181"/>
      <c r="FK96" s="181"/>
      <c r="FL96" s="181"/>
      <c r="FM96" s="181"/>
      <c r="FN96" s="181"/>
      <c r="FO96" s="181"/>
      <c r="FP96" s="181"/>
      <c r="FQ96" s="181"/>
      <c r="FR96" s="181"/>
      <c r="FS96" s="181"/>
      <c r="FT96" s="181"/>
      <c r="FU96" s="181"/>
      <c r="FV96" s="181"/>
      <c r="FW96" s="181"/>
      <c r="FX96" s="181"/>
      <c r="FY96" s="181"/>
      <c r="FZ96" s="181"/>
      <c r="GA96" s="181"/>
      <c r="GB96" s="181"/>
      <c r="GC96" s="181"/>
      <c r="GD96" s="181"/>
      <c r="GE96" s="181"/>
      <c r="GF96" s="181"/>
      <c r="GG96" s="181"/>
      <c r="GH96" s="181"/>
      <c r="GI96" s="181"/>
      <c r="GJ96" s="181"/>
      <c r="GK96" s="181"/>
      <c r="GL96" s="181"/>
      <c r="GM96" s="181"/>
      <c r="GN96" s="181"/>
      <c r="GO96" s="181"/>
      <c r="GP96" s="181"/>
      <c r="GQ96" s="181"/>
      <c r="GR96" s="181"/>
      <c r="GS96" s="181"/>
      <c r="GT96" s="181"/>
      <c r="GU96" s="181"/>
      <c r="GV96" s="181"/>
      <c r="GW96" s="181"/>
      <c r="GX96" s="181"/>
      <c r="GY96" s="181"/>
      <c r="GZ96" s="181"/>
      <c r="HA96" s="181"/>
      <c r="HB96" s="181"/>
      <c r="HC96" s="181"/>
      <c r="HD96" s="181"/>
      <c r="HE96" s="181"/>
      <c r="HF96" s="181"/>
      <c r="HG96" s="181"/>
      <c r="HH96" s="181"/>
      <c r="HI96" s="181"/>
      <c r="HJ96" s="181"/>
      <c r="HK96" s="181"/>
      <c r="HL96" s="181"/>
      <c r="HM96" s="181"/>
      <c r="HN96" s="181"/>
      <c r="HO96" s="181"/>
      <c r="HP96" s="181"/>
      <c r="HQ96" s="181"/>
      <c r="HR96" s="181"/>
      <c r="HS96" s="181"/>
      <c r="HT96" s="181"/>
      <c r="HU96" s="181"/>
      <c r="HV96" s="181"/>
      <c r="HW96" s="181"/>
      <c r="HX96" s="181"/>
      <c r="HY96" s="181"/>
      <c r="HZ96" s="181"/>
      <c r="IA96" s="181"/>
      <c r="IB96" s="181"/>
      <c r="IC96" s="181"/>
      <c r="ID96" s="181"/>
      <c r="IE96" s="181"/>
      <c r="IF96" s="181"/>
      <c r="IG96" s="181"/>
      <c r="IH96" s="181"/>
      <c r="II96" s="181"/>
      <c r="IJ96" s="181"/>
      <c r="IK96" s="181"/>
      <c r="IL96" s="181"/>
      <c r="IM96" s="181"/>
      <c r="IN96" s="181"/>
      <c r="IO96" s="181"/>
      <c r="IP96" s="181"/>
      <c r="IQ96" s="181"/>
      <c r="IR96" s="181"/>
      <c r="IS96" s="181"/>
      <c r="IT96" s="181"/>
      <c r="IU96" s="181"/>
      <c r="IV96" s="181"/>
    </row>
    <row r="97" spans="2:256" s="133" customFormat="1" ht="25.5">
      <c r="B97" s="311"/>
      <c r="C97" s="134" t="s">
        <v>138</v>
      </c>
      <c r="D97" s="178" t="s">
        <v>347</v>
      </c>
      <c r="E97" s="179" t="s">
        <v>18</v>
      </c>
      <c r="F97" s="180">
        <v>1</v>
      </c>
      <c r="G97" s="177" t="s">
        <v>140</v>
      </c>
      <c r="H97" s="139"/>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72" t="s">
        <v>279</v>
      </c>
      <c r="AZ97" s="141">
        <v>5.17</v>
      </c>
      <c r="BA97" s="142">
        <v>0.1</v>
      </c>
      <c r="BB97" s="141">
        <f t="shared" si="28"/>
        <v>4.6529999999999996</v>
      </c>
      <c r="BC97" s="141">
        <f t="shared" si="29"/>
        <v>5.17</v>
      </c>
      <c r="BD97" s="141">
        <f t="shared" si="30"/>
        <v>4.6529999999999996</v>
      </c>
      <c r="BE97" s="182"/>
      <c r="BF97" s="142"/>
      <c r="BG97" s="143"/>
      <c r="BH97" s="143">
        <f t="shared" si="31"/>
        <v>0</v>
      </c>
      <c r="BI97" s="143">
        <f t="shared" si="32"/>
        <v>0</v>
      </c>
      <c r="BJ97" s="183"/>
      <c r="BK97" s="143">
        <f t="shared" si="33"/>
        <v>4.6529999999999996</v>
      </c>
      <c r="BL97" s="143">
        <f t="shared" si="34"/>
        <v>4.6529999999999996</v>
      </c>
      <c r="BM97" s="181"/>
      <c r="BN97" s="181"/>
      <c r="BO97" s="181"/>
      <c r="BP97" s="181"/>
      <c r="BQ97" s="181"/>
      <c r="BR97" s="181"/>
      <c r="BS97" s="181"/>
      <c r="BT97" s="181"/>
      <c r="BU97" s="181"/>
      <c r="BV97" s="181"/>
      <c r="BW97" s="181"/>
      <c r="BX97" s="181"/>
      <c r="BY97" s="181"/>
      <c r="BZ97" s="181"/>
      <c r="CA97" s="181"/>
      <c r="CB97" s="181"/>
      <c r="CC97" s="181"/>
      <c r="CD97" s="181"/>
      <c r="CE97" s="181"/>
      <c r="CF97" s="181"/>
      <c r="CG97" s="181"/>
      <c r="CH97" s="181"/>
      <c r="CI97" s="181"/>
      <c r="CJ97" s="181"/>
      <c r="CK97" s="181"/>
      <c r="CL97" s="181"/>
      <c r="CM97" s="181"/>
      <c r="CN97" s="181"/>
      <c r="CO97" s="181"/>
      <c r="CP97" s="181"/>
      <c r="CQ97" s="181"/>
      <c r="CR97" s="181"/>
      <c r="CS97" s="181"/>
      <c r="CT97" s="181"/>
      <c r="CU97" s="181"/>
      <c r="CV97" s="181"/>
      <c r="CW97" s="181"/>
      <c r="CX97" s="181"/>
      <c r="CY97" s="181"/>
      <c r="CZ97" s="181"/>
      <c r="DA97" s="181"/>
      <c r="DB97" s="181"/>
      <c r="DC97" s="181"/>
      <c r="DD97" s="181"/>
      <c r="DE97" s="181"/>
      <c r="DF97" s="181"/>
      <c r="DG97" s="181"/>
      <c r="DH97" s="181"/>
      <c r="DI97" s="181"/>
      <c r="DJ97" s="181"/>
      <c r="DK97" s="181"/>
      <c r="DL97" s="181"/>
      <c r="DM97" s="181"/>
      <c r="DN97" s="181"/>
      <c r="DO97" s="181"/>
      <c r="DP97" s="181"/>
      <c r="DQ97" s="181"/>
      <c r="DR97" s="181"/>
      <c r="DS97" s="181"/>
      <c r="DT97" s="181"/>
      <c r="DU97" s="181"/>
      <c r="DV97" s="181"/>
      <c r="DW97" s="181"/>
      <c r="DX97" s="181"/>
      <c r="DY97" s="181"/>
      <c r="DZ97" s="181"/>
      <c r="EA97" s="181"/>
      <c r="EB97" s="181"/>
      <c r="EC97" s="181"/>
      <c r="ED97" s="181"/>
      <c r="EE97" s="181"/>
      <c r="EF97" s="181"/>
      <c r="EG97" s="181"/>
      <c r="EH97" s="181"/>
      <c r="EI97" s="181"/>
      <c r="EJ97" s="181"/>
      <c r="EK97" s="181"/>
      <c r="EL97" s="181"/>
      <c r="EM97" s="181"/>
      <c r="EN97" s="181"/>
      <c r="EO97" s="181"/>
      <c r="EP97" s="181"/>
      <c r="EQ97" s="181"/>
      <c r="ER97" s="181"/>
      <c r="ES97" s="181"/>
      <c r="ET97" s="181"/>
      <c r="EU97" s="181"/>
      <c r="EV97" s="181"/>
      <c r="EW97" s="181"/>
      <c r="EX97" s="181"/>
      <c r="EY97" s="181"/>
      <c r="EZ97" s="181"/>
      <c r="FA97" s="181"/>
      <c r="FB97" s="181"/>
      <c r="FC97" s="181"/>
      <c r="FD97" s="181"/>
      <c r="FE97" s="181"/>
      <c r="FF97" s="181"/>
      <c r="FG97" s="181"/>
      <c r="FH97" s="181"/>
      <c r="FI97" s="181"/>
      <c r="FJ97" s="181"/>
      <c r="FK97" s="181"/>
      <c r="FL97" s="181"/>
      <c r="FM97" s="181"/>
      <c r="FN97" s="181"/>
      <c r="FO97" s="181"/>
      <c r="FP97" s="181"/>
      <c r="FQ97" s="181"/>
      <c r="FR97" s="181"/>
      <c r="FS97" s="181"/>
      <c r="FT97" s="181"/>
      <c r="FU97" s="181"/>
      <c r="FV97" s="181"/>
      <c r="FW97" s="181"/>
      <c r="FX97" s="181"/>
      <c r="FY97" s="181"/>
      <c r="FZ97" s="181"/>
      <c r="GA97" s="181"/>
      <c r="GB97" s="181"/>
      <c r="GC97" s="181"/>
      <c r="GD97" s="181"/>
      <c r="GE97" s="181"/>
      <c r="GF97" s="181"/>
      <c r="GG97" s="181"/>
      <c r="GH97" s="181"/>
      <c r="GI97" s="181"/>
      <c r="GJ97" s="181"/>
      <c r="GK97" s="181"/>
      <c r="GL97" s="181"/>
      <c r="GM97" s="181"/>
      <c r="GN97" s="181"/>
      <c r="GO97" s="181"/>
      <c r="GP97" s="181"/>
      <c r="GQ97" s="181"/>
      <c r="GR97" s="181"/>
      <c r="GS97" s="181"/>
      <c r="GT97" s="181"/>
      <c r="GU97" s="181"/>
      <c r="GV97" s="181"/>
      <c r="GW97" s="181"/>
      <c r="GX97" s="181"/>
      <c r="GY97" s="181"/>
      <c r="GZ97" s="181"/>
      <c r="HA97" s="181"/>
      <c r="HB97" s="181"/>
      <c r="HC97" s="181"/>
      <c r="HD97" s="181"/>
      <c r="HE97" s="181"/>
      <c r="HF97" s="181"/>
      <c r="HG97" s="181"/>
      <c r="HH97" s="181"/>
      <c r="HI97" s="181"/>
      <c r="HJ97" s="181"/>
      <c r="HK97" s="181"/>
      <c r="HL97" s="181"/>
      <c r="HM97" s="181"/>
      <c r="HN97" s="181"/>
      <c r="HO97" s="181"/>
      <c r="HP97" s="181"/>
      <c r="HQ97" s="181"/>
      <c r="HR97" s="181"/>
      <c r="HS97" s="181"/>
      <c r="HT97" s="181"/>
      <c r="HU97" s="181"/>
      <c r="HV97" s="181"/>
      <c r="HW97" s="181"/>
      <c r="HX97" s="181"/>
      <c r="HY97" s="181"/>
      <c r="HZ97" s="181"/>
      <c r="IA97" s="181"/>
      <c r="IB97" s="181"/>
      <c r="IC97" s="181"/>
      <c r="ID97" s="181"/>
      <c r="IE97" s="181"/>
      <c r="IF97" s="181"/>
      <c r="IG97" s="181"/>
      <c r="IH97" s="181"/>
      <c r="II97" s="181"/>
      <c r="IJ97" s="181"/>
      <c r="IK97" s="181"/>
      <c r="IL97" s="181"/>
      <c r="IM97" s="181"/>
      <c r="IN97" s="181"/>
      <c r="IO97" s="181"/>
      <c r="IP97" s="181"/>
      <c r="IQ97" s="181"/>
      <c r="IR97" s="181"/>
      <c r="IS97" s="181"/>
      <c r="IT97" s="181"/>
      <c r="IU97" s="181"/>
      <c r="IV97" s="181"/>
    </row>
    <row r="98" spans="2:256" s="133" customFormat="1" ht="25.5">
      <c r="B98" s="311"/>
      <c r="C98" s="134" t="s">
        <v>138</v>
      </c>
      <c r="D98" s="178" t="s">
        <v>348</v>
      </c>
      <c r="E98" s="179" t="s">
        <v>18</v>
      </c>
      <c r="F98" s="180">
        <v>31</v>
      </c>
      <c r="G98" s="177" t="s">
        <v>140</v>
      </c>
      <c r="H98" s="139"/>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72" t="s">
        <v>279</v>
      </c>
      <c r="AZ98" s="141">
        <v>2.82</v>
      </c>
      <c r="BA98" s="142">
        <v>0.1</v>
      </c>
      <c r="BB98" s="141">
        <f t="shared" si="28"/>
        <v>2.5379999999999998</v>
      </c>
      <c r="BC98" s="141">
        <f t="shared" si="29"/>
        <v>87.42</v>
      </c>
      <c r="BD98" s="141">
        <f t="shared" si="30"/>
        <v>78.677999999999997</v>
      </c>
      <c r="BE98" s="182"/>
      <c r="BF98" s="142"/>
      <c r="BG98" s="143"/>
      <c r="BH98" s="143">
        <f t="shared" si="31"/>
        <v>0</v>
      </c>
      <c r="BI98" s="143">
        <f t="shared" si="32"/>
        <v>0</v>
      </c>
      <c r="BJ98" s="183"/>
      <c r="BK98" s="143">
        <f t="shared" si="33"/>
        <v>2.5379999999999998</v>
      </c>
      <c r="BL98" s="143">
        <f t="shared" si="34"/>
        <v>78.677999999999997</v>
      </c>
      <c r="BM98" s="181"/>
      <c r="BN98" s="181"/>
      <c r="BO98" s="181"/>
      <c r="BP98" s="181"/>
      <c r="BQ98" s="181"/>
      <c r="BR98" s="181"/>
      <c r="BS98" s="181"/>
      <c r="BT98" s="181"/>
      <c r="BU98" s="181"/>
      <c r="BV98" s="181"/>
      <c r="BW98" s="181"/>
      <c r="BX98" s="181"/>
      <c r="BY98" s="181"/>
      <c r="BZ98" s="181"/>
      <c r="CA98" s="181"/>
      <c r="CB98" s="181"/>
      <c r="CC98" s="181"/>
      <c r="CD98" s="181"/>
      <c r="CE98" s="181"/>
      <c r="CF98" s="181"/>
      <c r="CG98" s="181"/>
      <c r="CH98" s="181"/>
      <c r="CI98" s="181"/>
      <c r="CJ98" s="181"/>
      <c r="CK98" s="181"/>
      <c r="CL98" s="181"/>
      <c r="CM98" s="181"/>
      <c r="CN98" s="181"/>
      <c r="CO98" s="181"/>
      <c r="CP98" s="181"/>
      <c r="CQ98" s="181"/>
      <c r="CR98" s="181"/>
      <c r="CS98" s="181"/>
      <c r="CT98" s="181"/>
      <c r="CU98" s="181"/>
      <c r="CV98" s="181"/>
      <c r="CW98" s="181"/>
      <c r="CX98" s="181"/>
      <c r="CY98" s="181"/>
      <c r="CZ98" s="181"/>
      <c r="DA98" s="181"/>
      <c r="DB98" s="181"/>
      <c r="DC98" s="181"/>
      <c r="DD98" s="181"/>
      <c r="DE98" s="181"/>
      <c r="DF98" s="181"/>
      <c r="DG98" s="181"/>
      <c r="DH98" s="181"/>
      <c r="DI98" s="181"/>
      <c r="DJ98" s="181"/>
      <c r="DK98" s="181"/>
      <c r="DL98" s="181"/>
      <c r="DM98" s="181"/>
      <c r="DN98" s="181"/>
      <c r="DO98" s="181"/>
      <c r="DP98" s="181"/>
      <c r="DQ98" s="181"/>
      <c r="DR98" s="181"/>
      <c r="DS98" s="181"/>
      <c r="DT98" s="181"/>
      <c r="DU98" s="181"/>
      <c r="DV98" s="181"/>
      <c r="DW98" s="181"/>
      <c r="DX98" s="181"/>
      <c r="DY98" s="181"/>
      <c r="DZ98" s="181"/>
      <c r="EA98" s="181"/>
      <c r="EB98" s="181"/>
      <c r="EC98" s="181"/>
      <c r="ED98" s="181"/>
      <c r="EE98" s="181"/>
      <c r="EF98" s="181"/>
      <c r="EG98" s="181"/>
      <c r="EH98" s="181"/>
      <c r="EI98" s="181"/>
      <c r="EJ98" s="181"/>
      <c r="EK98" s="181"/>
      <c r="EL98" s="181"/>
      <c r="EM98" s="181"/>
      <c r="EN98" s="181"/>
      <c r="EO98" s="181"/>
      <c r="EP98" s="181"/>
      <c r="EQ98" s="181"/>
      <c r="ER98" s="181"/>
      <c r="ES98" s="181"/>
      <c r="ET98" s="181"/>
      <c r="EU98" s="181"/>
      <c r="EV98" s="181"/>
      <c r="EW98" s="181"/>
      <c r="EX98" s="181"/>
      <c r="EY98" s="181"/>
      <c r="EZ98" s="181"/>
      <c r="FA98" s="181"/>
      <c r="FB98" s="181"/>
      <c r="FC98" s="181"/>
      <c r="FD98" s="181"/>
      <c r="FE98" s="181"/>
      <c r="FF98" s="181"/>
      <c r="FG98" s="181"/>
      <c r="FH98" s="181"/>
      <c r="FI98" s="181"/>
      <c r="FJ98" s="181"/>
      <c r="FK98" s="181"/>
      <c r="FL98" s="181"/>
      <c r="FM98" s="181"/>
      <c r="FN98" s="181"/>
      <c r="FO98" s="181"/>
      <c r="FP98" s="181"/>
      <c r="FQ98" s="181"/>
      <c r="FR98" s="181"/>
      <c r="FS98" s="181"/>
      <c r="FT98" s="181"/>
      <c r="FU98" s="181"/>
      <c r="FV98" s="181"/>
      <c r="FW98" s="181"/>
      <c r="FX98" s="181"/>
      <c r="FY98" s="181"/>
      <c r="FZ98" s="181"/>
      <c r="GA98" s="181"/>
      <c r="GB98" s="181"/>
      <c r="GC98" s="181"/>
      <c r="GD98" s="181"/>
      <c r="GE98" s="181"/>
      <c r="GF98" s="181"/>
      <c r="GG98" s="181"/>
      <c r="GH98" s="181"/>
      <c r="GI98" s="181"/>
      <c r="GJ98" s="181"/>
      <c r="GK98" s="181"/>
      <c r="GL98" s="181"/>
      <c r="GM98" s="181"/>
      <c r="GN98" s="181"/>
      <c r="GO98" s="181"/>
      <c r="GP98" s="181"/>
      <c r="GQ98" s="181"/>
      <c r="GR98" s="181"/>
      <c r="GS98" s="181"/>
      <c r="GT98" s="181"/>
      <c r="GU98" s="181"/>
      <c r="GV98" s="181"/>
      <c r="GW98" s="181"/>
      <c r="GX98" s="181"/>
      <c r="GY98" s="181"/>
      <c r="GZ98" s="181"/>
      <c r="HA98" s="181"/>
      <c r="HB98" s="181"/>
      <c r="HC98" s="181"/>
      <c r="HD98" s="181"/>
      <c r="HE98" s="181"/>
      <c r="HF98" s="181"/>
      <c r="HG98" s="181"/>
      <c r="HH98" s="181"/>
      <c r="HI98" s="181"/>
      <c r="HJ98" s="181"/>
      <c r="HK98" s="181"/>
      <c r="HL98" s="181"/>
      <c r="HM98" s="181"/>
      <c r="HN98" s="181"/>
      <c r="HO98" s="181"/>
      <c r="HP98" s="181"/>
      <c r="HQ98" s="181"/>
      <c r="HR98" s="181"/>
      <c r="HS98" s="181"/>
      <c r="HT98" s="181"/>
      <c r="HU98" s="181"/>
      <c r="HV98" s="181"/>
      <c r="HW98" s="181"/>
      <c r="HX98" s="181"/>
      <c r="HY98" s="181"/>
      <c r="HZ98" s="181"/>
      <c r="IA98" s="181"/>
      <c r="IB98" s="181"/>
      <c r="IC98" s="181"/>
      <c r="ID98" s="181"/>
      <c r="IE98" s="181"/>
      <c r="IF98" s="181"/>
      <c r="IG98" s="181"/>
      <c r="IH98" s="181"/>
      <c r="II98" s="181"/>
      <c r="IJ98" s="181"/>
      <c r="IK98" s="181"/>
      <c r="IL98" s="181"/>
      <c r="IM98" s="181"/>
      <c r="IN98" s="181"/>
      <c r="IO98" s="181"/>
      <c r="IP98" s="181"/>
      <c r="IQ98" s="181"/>
      <c r="IR98" s="181"/>
      <c r="IS98" s="181"/>
      <c r="IT98" s="181"/>
      <c r="IU98" s="181"/>
      <c r="IV98" s="181"/>
    </row>
    <row r="99" spans="2:256" s="133" customFormat="1" ht="25.5">
      <c r="B99" s="311"/>
      <c r="C99" s="134" t="s">
        <v>138</v>
      </c>
      <c r="D99" s="178" t="s">
        <v>349</v>
      </c>
      <c r="E99" s="179" t="s">
        <v>18</v>
      </c>
      <c r="F99" s="180">
        <v>31</v>
      </c>
      <c r="G99" s="177"/>
      <c r="H99" s="139" t="str">
        <f>IF(G99=0," ",F99*G99)</f>
        <v xml:space="preserve"> </v>
      </c>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72" t="s">
        <v>279</v>
      </c>
      <c r="AZ99" s="187">
        <v>0.1</v>
      </c>
      <c r="BA99" s="188">
        <v>0.1</v>
      </c>
      <c r="BB99" s="141">
        <f t="shared" si="28"/>
        <v>0.09</v>
      </c>
      <c r="BC99" s="141">
        <f t="shared" si="29"/>
        <v>3.1</v>
      </c>
      <c r="BD99" s="141">
        <f t="shared" si="30"/>
        <v>2.79</v>
      </c>
      <c r="BE99" s="189"/>
      <c r="BF99" s="188"/>
      <c r="BG99" s="143"/>
      <c r="BH99" s="143">
        <f t="shared" si="31"/>
        <v>0</v>
      </c>
      <c r="BI99" s="143">
        <f t="shared" si="32"/>
        <v>0</v>
      </c>
      <c r="BJ99" s="190"/>
      <c r="BK99" s="143">
        <f t="shared" si="33"/>
        <v>0.09</v>
      </c>
      <c r="BL99" s="143">
        <f t="shared" si="34"/>
        <v>2.79</v>
      </c>
      <c r="BM99" s="186"/>
      <c r="BN99" s="186"/>
      <c r="BO99" s="186"/>
      <c r="BP99" s="186"/>
      <c r="BQ99" s="186"/>
      <c r="BR99" s="186"/>
      <c r="BS99" s="186"/>
      <c r="BT99" s="186"/>
      <c r="BU99" s="186"/>
      <c r="BV99" s="186"/>
      <c r="BW99" s="186"/>
      <c r="BX99" s="186"/>
      <c r="BY99" s="186"/>
      <c r="BZ99" s="186"/>
      <c r="CA99" s="186"/>
      <c r="CB99" s="186"/>
      <c r="CC99" s="186"/>
      <c r="CD99" s="186"/>
      <c r="CE99" s="186"/>
      <c r="CF99" s="186"/>
      <c r="CG99" s="186"/>
      <c r="CH99" s="186"/>
      <c r="CI99" s="186"/>
      <c r="CJ99" s="186"/>
      <c r="CK99" s="186"/>
      <c r="CL99" s="186"/>
      <c r="CM99" s="186"/>
      <c r="CN99" s="186"/>
      <c r="CO99" s="186"/>
      <c r="CP99" s="186"/>
      <c r="CQ99" s="186"/>
      <c r="CR99" s="186"/>
      <c r="CS99" s="186"/>
      <c r="CT99" s="186"/>
      <c r="CU99" s="186"/>
      <c r="CV99" s="186"/>
      <c r="CW99" s="186"/>
      <c r="CX99" s="186"/>
      <c r="CY99" s="186"/>
      <c r="CZ99" s="186"/>
      <c r="DA99" s="186"/>
      <c r="DB99" s="186"/>
      <c r="DC99" s="186"/>
      <c r="DD99" s="186"/>
      <c r="DE99" s="186"/>
      <c r="DF99" s="186"/>
      <c r="DG99" s="186"/>
      <c r="DH99" s="186"/>
      <c r="DI99" s="186"/>
      <c r="DJ99" s="186"/>
      <c r="DK99" s="186"/>
      <c r="DL99" s="186"/>
      <c r="DM99" s="186"/>
      <c r="DN99" s="186"/>
      <c r="DO99" s="186"/>
      <c r="DP99" s="186"/>
      <c r="DQ99" s="186"/>
      <c r="DR99" s="186"/>
      <c r="DS99" s="186"/>
      <c r="DT99" s="186"/>
      <c r="DU99" s="186"/>
      <c r="DV99" s="186"/>
      <c r="DW99" s="186"/>
      <c r="DX99" s="186"/>
      <c r="DY99" s="186"/>
      <c r="DZ99" s="186"/>
      <c r="EA99" s="186"/>
      <c r="EB99" s="186"/>
      <c r="EC99" s="186"/>
      <c r="ED99" s="186"/>
      <c r="EE99" s="186"/>
      <c r="EF99" s="186"/>
      <c r="EG99" s="186"/>
      <c r="EH99" s="186"/>
      <c r="EI99" s="186"/>
      <c r="EJ99" s="186"/>
      <c r="EK99" s="186"/>
      <c r="EL99" s="186"/>
      <c r="EM99" s="186"/>
      <c r="EN99" s="186"/>
      <c r="EO99" s="186"/>
      <c r="EP99" s="186"/>
      <c r="EQ99" s="186"/>
      <c r="ER99" s="186"/>
      <c r="ES99" s="186"/>
      <c r="ET99" s="186"/>
      <c r="EU99" s="186"/>
      <c r="EV99" s="186"/>
      <c r="EW99" s="186"/>
      <c r="EX99" s="186"/>
      <c r="EY99" s="186"/>
      <c r="EZ99" s="186"/>
      <c r="FA99" s="186"/>
      <c r="FB99" s="186"/>
      <c r="FC99" s="186"/>
      <c r="FD99" s="186"/>
      <c r="FE99" s="186"/>
      <c r="FF99" s="186"/>
      <c r="FG99" s="186"/>
      <c r="FH99" s="186"/>
      <c r="FI99" s="186"/>
      <c r="FJ99" s="186"/>
      <c r="FK99" s="186"/>
      <c r="FL99" s="186"/>
      <c r="FM99" s="186"/>
      <c r="FN99" s="186"/>
      <c r="FO99" s="186"/>
      <c r="FP99" s="186"/>
      <c r="FQ99" s="186"/>
      <c r="FR99" s="186"/>
      <c r="FS99" s="186"/>
      <c r="FT99" s="186"/>
      <c r="FU99" s="186"/>
      <c r="FV99" s="186"/>
      <c r="FW99" s="186"/>
      <c r="FX99" s="186"/>
      <c r="FY99" s="186"/>
      <c r="FZ99" s="186"/>
      <c r="GA99" s="186"/>
      <c r="GB99" s="186"/>
      <c r="GC99" s="186"/>
      <c r="GD99" s="186"/>
      <c r="GE99" s="186"/>
      <c r="GF99" s="186"/>
      <c r="GG99" s="186"/>
      <c r="GH99" s="186"/>
      <c r="GI99" s="186"/>
      <c r="GJ99" s="186"/>
      <c r="GK99" s="186"/>
      <c r="GL99" s="186"/>
      <c r="GM99" s="186"/>
      <c r="GN99" s="186"/>
      <c r="GO99" s="186"/>
      <c r="GP99" s="186"/>
      <c r="GQ99" s="186"/>
      <c r="GR99" s="186"/>
      <c r="GS99" s="186"/>
      <c r="GT99" s="186"/>
      <c r="GU99" s="186"/>
      <c r="GV99" s="186"/>
      <c r="GW99" s="186"/>
      <c r="GX99" s="186"/>
      <c r="GY99" s="186"/>
      <c r="GZ99" s="186"/>
      <c r="HA99" s="186"/>
      <c r="HB99" s="186"/>
      <c r="HC99" s="186"/>
      <c r="HD99" s="186"/>
      <c r="HE99" s="186"/>
      <c r="HF99" s="186"/>
      <c r="HG99" s="186"/>
      <c r="HH99" s="186"/>
      <c r="HI99" s="186"/>
      <c r="HJ99" s="186"/>
      <c r="HK99" s="186"/>
      <c r="HL99" s="186"/>
      <c r="HM99" s="186"/>
      <c r="HN99" s="186"/>
      <c r="HO99" s="186"/>
      <c r="HP99" s="186"/>
      <c r="HQ99" s="186"/>
      <c r="HR99" s="186"/>
      <c r="HS99" s="186"/>
      <c r="HT99" s="186"/>
      <c r="HU99" s="186"/>
      <c r="HV99" s="186"/>
      <c r="HW99" s="186"/>
      <c r="HX99" s="186"/>
      <c r="HY99" s="186"/>
      <c r="HZ99" s="186"/>
      <c r="IA99" s="186"/>
      <c r="IB99" s="186"/>
      <c r="IC99" s="186"/>
      <c r="ID99" s="186"/>
      <c r="IE99" s="186"/>
      <c r="IF99" s="186"/>
      <c r="IG99" s="186"/>
      <c r="IH99" s="186"/>
      <c r="II99" s="186"/>
      <c r="IJ99" s="186"/>
      <c r="IK99" s="186"/>
      <c r="IL99" s="186"/>
      <c r="IM99" s="186"/>
      <c r="IN99" s="186"/>
      <c r="IO99" s="186"/>
      <c r="IP99" s="186"/>
      <c r="IQ99" s="186"/>
      <c r="IR99" s="186"/>
      <c r="IS99" s="186"/>
      <c r="IT99" s="186"/>
      <c r="IU99" s="186"/>
      <c r="IV99" s="186"/>
    </row>
    <row r="100" spans="2:256" s="133" customFormat="1" ht="25.5">
      <c r="B100" s="311"/>
      <c r="C100" s="134" t="s">
        <v>138</v>
      </c>
      <c r="D100" s="178" t="s">
        <v>350</v>
      </c>
      <c r="E100" s="179" t="s">
        <v>18</v>
      </c>
      <c r="F100" s="180">
        <v>12</v>
      </c>
      <c r="G100" s="177" t="s">
        <v>140</v>
      </c>
      <c r="H100" s="139"/>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72" t="s">
        <v>279</v>
      </c>
      <c r="AZ100" s="141">
        <v>1.6</v>
      </c>
      <c r="BA100" s="142">
        <v>0.1</v>
      </c>
      <c r="BB100" s="141">
        <f t="shared" si="28"/>
        <v>1.44</v>
      </c>
      <c r="BC100" s="141">
        <f t="shared" si="29"/>
        <v>19.200000000000003</v>
      </c>
      <c r="BD100" s="141">
        <f t="shared" si="30"/>
        <v>17.28</v>
      </c>
      <c r="BE100" s="182"/>
      <c r="BF100" s="142"/>
      <c r="BG100" s="143"/>
      <c r="BH100" s="143">
        <f t="shared" si="31"/>
        <v>0</v>
      </c>
      <c r="BI100" s="143">
        <f t="shared" si="32"/>
        <v>0</v>
      </c>
      <c r="BJ100" s="183"/>
      <c r="BK100" s="143">
        <f t="shared" si="33"/>
        <v>1.44</v>
      </c>
      <c r="BL100" s="143">
        <f t="shared" si="34"/>
        <v>17.28</v>
      </c>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c r="CG100" s="181"/>
      <c r="CH100" s="181"/>
      <c r="CI100" s="181"/>
      <c r="CJ100" s="181"/>
      <c r="CK100" s="181"/>
      <c r="CL100" s="181"/>
      <c r="CM100" s="181"/>
      <c r="CN100" s="181"/>
      <c r="CO100" s="181"/>
      <c r="CP100" s="181"/>
      <c r="CQ100" s="181"/>
      <c r="CR100" s="181"/>
      <c r="CS100" s="181"/>
      <c r="CT100" s="181"/>
      <c r="CU100" s="181"/>
      <c r="CV100" s="181"/>
      <c r="CW100" s="181"/>
      <c r="CX100" s="181"/>
      <c r="CY100" s="181"/>
      <c r="CZ100" s="181"/>
      <c r="DA100" s="181"/>
      <c r="DB100" s="181"/>
      <c r="DC100" s="181"/>
      <c r="DD100" s="181"/>
      <c r="DE100" s="181"/>
      <c r="DF100" s="181"/>
      <c r="DG100" s="181"/>
      <c r="DH100" s="181"/>
      <c r="DI100" s="181"/>
      <c r="DJ100" s="181"/>
      <c r="DK100" s="181"/>
      <c r="DL100" s="181"/>
      <c r="DM100" s="181"/>
      <c r="DN100" s="181"/>
      <c r="DO100" s="181"/>
      <c r="DP100" s="181"/>
      <c r="DQ100" s="181"/>
      <c r="DR100" s="181"/>
      <c r="DS100" s="181"/>
      <c r="DT100" s="181"/>
      <c r="DU100" s="181"/>
      <c r="DV100" s="181"/>
      <c r="DW100" s="181"/>
      <c r="DX100" s="181"/>
      <c r="DY100" s="181"/>
      <c r="DZ100" s="181"/>
      <c r="EA100" s="181"/>
      <c r="EB100" s="181"/>
      <c r="EC100" s="181"/>
      <c r="ED100" s="181"/>
      <c r="EE100" s="181"/>
      <c r="EF100" s="181"/>
      <c r="EG100" s="181"/>
      <c r="EH100" s="181"/>
      <c r="EI100" s="181"/>
      <c r="EJ100" s="181"/>
      <c r="EK100" s="181"/>
      <c r="EL100" s="181"/>
      <c r="EM100" s="181"/>
      <c r="EN100" s="181"/>
      <c r="EO100" s="181"/>
      <c r="EP100" s="181"/>
      <c r="EQ100" s="181"/>
      <c r="ER100" s="181"/>
      <c r="ES100" s="181"/>
      <c r="ET100" s="181"/>
      <c r="EU100" s="181"/>
      <c r="EV100" s="181"/>
      <c r="EW100" s="181"/>
      <c r="EX100" s="181"/>
      <c r="EY100" s="181"/>
      <c r="EZ100" s="181"/>
      <c r="FA100" s="181"/>
      <c r="FB100" s="181"/>
      <c r="FC100" s="181"/>
      <c r="FD100" s="181"/>
      <c r="FE100" s="181"/>
      <c r="FF100" s="181"/>
      <c r="FG100" s="181"/>
      <c r="FH100" s="181"/>
      <c r="FI100" s="181"/>
      <c r="FJ100" s="181"/>
      <c r="FK100" s="181"/>
      <c r="FL100" s="181"/>
      <c r="FM100" s="181"/>
      <c r="FN100" s="181"/>
      <c r="FO100" s="181"/>
      <c r="FP100" s="181"/>
      <c r="FQ100" s="181"/>
      <c r="FR100" s="181"/>
      <c r="FS100" s="181"/>
      <c r="FT100" s="181"/>
      <c r="FU100" s="181"/>
      <c r="FV100" s="181"/>
      <c r="FW100" s="181"/>
      <c r="FX100" s="181"/>
      <c r="FY100" s="181"/>
      <c r="FZ100" s="181"/>
      <c r="GA100" s="181"/>
      <c r="GB100" s="181"/>
      <c r="GC100" s="181"/>
      <c r="GD100" s="181"/>
      <c r="GE100" s="181"/>
      <c r="GF100" s="181"/>
      <c r="GG100" s="181"/>
      <c r="GH100" s="181"/>
      <c r="GI100" s="181"/>
      <c r="GJ100" s="181"/>
      <c r="GK100" s="181"/>
      <c r="GL100" s="181"/>
      <c r="GM100" s="181"/>
      <c r="GN100" s="181"/>
      <c r="GO100" s="181"/>
      <c r="GP100" s="181"/>
      <c r="GQ100" s="181"/>
      <c r="GR100" s="181"/>
      <c r="GS100" s="181"/>
      <c r="GT100" s="181"/>
      <c r="GU100" s="181"/>
      <c r="GV100" s="181"/>
      <c r="GW100" s="181"/>
      <c r="GX100" s="181"/>
      <c r="GY100" s="181"/>
      <c r="GZ100" s="181"/>
      <c r="HA100" s="181"/>
      <c r="HB100" s="181"/>
      <c r="HC100" s="181"/>
      <c r="HD100" s="181"/>
      <c r="HE100" s="181"/>
      <c r="HF100" s="181"/>
      <c r="HG100" s="181"/>
      <c r="HH100" s="181"/>
      <c r="HI100" s="181"/>
      <c r="HJ100" s="181"/>
      <c r="HK100" s="181"/>
      <c r="HL100" s="181"/>
      <c r="HM100" s="181"/>
      <c r="HN100" s="181"/>
      <c r="HO100" s="181"/>
      <c r="HP100" s="181"/>
      <c r="HQ100" s="181"/>
      <c r="HR100" s="181"/>
      <c r="HS100" s="181"/>
      <c r="HT100" s="181"/>
      <c r="HU100" s="181"/>
      <c r="HV100" s="181"/>
      <c r="HW100" s="181"/>
      <c r="HX100" s="181"/>
      <c r="HY100" s="181"/>
      <c r="HZ100" s="181"/>
      <c r="IA100" s="181"/>
      <c r="IB100" s="181"/>
      <c r="IC100" s="181"/>
      <c r="ID100" s="181"/>
      <c r="IE100" s="181"/>
      <c r="IF100" s="181"/>
      <c r="IG100" s="181"/>
      <c r="IH100" s="181"/>
      <c r="II100" s="181"/>
      <c r="IJ100" s="181"/>
      <c r="IK100" s="181"/>
      <c r="IL100" s="181"/>
      <c r="IM100" s="181"/>
      <c r="IN100" s="181"/>
      <c r="IO100" s="181"/>
      <c r="IP100" s="181"/>
      <c r="IQ100" s="181"/>
      <c r="IR100" s="181"/>
      <c r="IS100" s="181"/>
      <c r="IT100" s="181"/>
      <c r="IU100" s="181"/>
      <c r="IV100" s="181"/>
    </row>
    <row r="101" spans="2:256" s="133" customFormat="1" ht="25.5">
      <c r="B101" s="311"/>
      <c r="C101" s="134" t="s">
        <v>138</v>
      </c>
      <c r="D101" s="178" t="s">
        <v>351</v>
      </c>
      <c r="E101" s="179" t="s">
        <v>18</v>
      </c>
      <c r="F101" s="180">
        <v>18</v>
      </c>
      <c r="G101" s="177" t="s">
        <v>140</v>
      </c>
      <c r="H101" s="139"/>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72" t="s">
        <v>279</v>
      </c>
      <c r="AZ101" s="141">
        <v>1.73</v>
      </c>
      <c r="BA101" s="142">
        <v>0.1</v>
      </c>
      <c r="BB101" s="141">
        <f t="shared" si="28"/>
        <v>1.5569999999999999</v>
      </c>
      <c r="BC101" s="141">
        <f t="shared" si="29"/>
        <v>31.14</v>
      </c>
      <c r="BD101" s="141">
        <f t="shared" si="30"/>
        <v>28.026</v>
      </c>
      <c r="BE101" s="182"/>
      <c r="BF101" s="142"/>
      <c r="BG101" s="143"/>
      <c r="BH101" s="143">
        <f t="shared" si="31"/>
        <v>0</v>
      </c>
      <c r="BI101" s="143">
        <f t="shared" si="32"/>
        <v>0</v>
      </c>
      <c r="BJ101" s="183"/>
      <c r="BK101" s="143">
        <f t="shared" si="33"/>
        <v>1.5569999999999999</v>
      </c>
      <c r="BL101" s="143">
        <f t="shared" si="34"/>
        <v>28.026</v>
      </c>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c r="CL101" s="181"/>
      <c r="CM101" s="181"/>
      <c r="CN101" s="181"/>
      <c r="CO101" s="181"/>
      <c r="CP101" s="181"/>
      <c r="CQ101" s="181"/>
      <c r="CR101" s="181"/>
      <c r="CS101" s="181"/>
      <c r="CT101" s="181"/>
      <c r="CU101" s="181"/>
      <c r="CV101" s="181"/>
      <c r="CW101" s="181"/>
      <c r="CX101" s="181"/>
      <c r="CY101" s="181"/>
      <c r="CZ101" s="181"/>
      <c r="DA101" s="181"/>
      <c r="DB101" s="181"/>
      <c r="DC101" s="181"/>
      <c r="DD101" s="181"/>
      <c r="DE101" s="181"/>
      <c r="DF101" s="181"/>
      <c r="DG101" s="181"/>
      <c r="DH101" s="181"/>
      <c r="DI101" s="181"/>
      <c r="DJ101" s="181"/>
      <c r="DK101" s="181"/>
      <c r="DL101" s="181"/>
      <c r="DM101" s="181"/>
      <c r="DN101" s="181"/>
      <c r="DO101" s="181"/>
      <c r="DP101" s="181"/>
      <c r="DQ101" s="181"/>
      <c r="DR101" s="181"/>
      <c r="DS101" s="181"/>
      <c r="DT101" s="181"/>
      <c r="DU101" s="181"/>
      <c r="DV101" s="181"/>
      <c r="DW101" s="181"/>
      <c r="DX101" s="181"/>
      <c r="DY101" s="181"/>
      <c r="DZ101" s="181"/>
      <c r="EA101" s="181"/>
      <c r="EB101" s="181"/>
      <c r="EC101" s="181"/>
      <c r="ED101" s="181"/>
      <c r="EE101" s="181"/>
      <c r="EF101" s="181"/>
      <c r="EG101" s="181"/>
      <c r="EH101" s="181"/>
      <c r="EI101" s="181"/>
      <c r="EJ101" s="181"/>
      <c r="EK101" s="181"/>
      <c r="EL101" s="181"/>
      <c r="EM101" s="181"/>
      <c r="EN101" s="181"/>
      <c r="EO101" s="181"/>
      <c r="EP101" s="181"/>
      <c r="EQ101" s="181"/>
      <c r="ER101" s="181"/>
      <c r="ES101" s="181"/>
      <c r="ET101" s="181"/>
      <c r="EU101" s="181"/>
      <c r="EV101" s="181"/>
      <c r="EW101" s="181"/>
      <c r="EX101" s="181"/>
      <c r="EY101" s="181"/>
      <c r="EZ101" s="181"/>
      <c r="FA101" s="181"/>
      <c r="FB101" s="181"/>
      <c r="FC101" s="181"/>
      <c r="FD101" s="181"/>
      <c r="FE101" s="181"/>
      <c r="FF101" s="181"/>
      <c r="FG101" s="181"/>
      <c r="FH101" s="181"/>
      <c r="FI101" s="181"/>
      <c r="FJ101" s="181"/>
      <c r="FK101" s="181"/>
      <c r="FL101" s="181"/>
      <c r="FM101" s="181"/>
      <c r="FN101" s="181"/>
      <c r="FO101" s="181"/>
      <c r="FP101" s="181"/>
      <c r="FQ101" s="181"/>
      <c r="FR101" s="181"/>
      <c r="FS101" s="181"/>
      <c r="FT101" s="181"/>
      <c r="FU101" s="181"/>
      <c r="FV101" s="181"/>
      <c r="FW101" s="181"/>
      <c r="FX101" s="181"/>
      <c r="FY101" s="181"/>
      <c r="FZ101" s="181"/>
      <c r="GA101" s="181"/>
      <c r="GB101" s="181"/>
      <c r="GC101" s="181"/>
      <c r="GD101" s="181"/>
      <c r="GE101" s="181"/>
      <c r="GF101" s="181"/>
      <c r="GG101" s="181"/>
      <c r="GH101" s="181"/>
      <c r="GI101" s="181"/>
      <c r="GJ101" s="181"/>
      <c r="GK101" s="181"/>
      <c r="GL101" s="181"/>
      <c r="GM101" s="181"/>
      <c r="GN101" s="181"/>
      <c r="GO101" s="181"/>
      <c r="GP101" s="181"/>
      <c r="GQ101" s="181"/>
      <c r="GR101" s="181"/>
      <c r="GS101" s="181"/>
      <c r="GT101" s="181"/>
      <c r="GU101" s="181"/>
      <c r="GV101" s="181"/>
      <c r="GW101" s="181"/>
      <c r="GX101" s="181"/>
      <c r="GY101" s="181"/>
      <c r="GZ101" s="181"/>
      <c r="HA101" s="181"/>
      <c r="HB101" s="181"/>
      <c r="HC101" s="181"/>
      <c r="HD101" s="181"/>
      <c r="HE101" s="181"/>
      <c r="HF101" s="181"/>
      <c r="HG101" s="181"/>
      <c r="HH101" s="181"/>
      <c r="HI101" s="181"/>
      <c r="HJ101" s="181"/>
      <c r="HK101" s="181"/>
      <c r="HL101" s="181"/>
      <c r="HM101" s="181"/>
      <c r="HN101" s="181"/>
      <c r="HO101" s="181"/>
      <c r="HP101" s="181"/>
      <c r="HQ101" s="181"/>
      <c r="HR101" s="181"/>
      <c r="HS101" s="181"/>
      <c r="HT101" s="181"/>
      <c r="HU101" s="181"/>
      <c r="HV101" s="181"/>
      <c r="HW101" s="181"/>
      <c r="HX101" s="181"/>
      <c r="HY101" s="181"/>
      <c r="HZ101" s="181"/>
      <c r="IA101" s="181"/>
      <c r="IB101" s="181"/>
      <c r="IC101" s="181"/>
      <c r="ID101" s="181"/>
      <c r="IE101" s="181"/>
      <c r="IF101" s="181"/>
      <c r="IG101" s="181"/>
      <c r="IH101" s="181"/>
      <c r="II101" s="181"/>
      <c r="IJ101" s="181"/>
      <c r="IK101" s="181"/>
      <c r="IL101" s="181"/>
      <c r="IM101" s="181"/>
      <c r="IN101" s="181"/>
      <c r="IO101" s="181"/>
      <c r="IP101" s="181"/>
      <c r="IQ101" s="181"/>
      <c r="IR101" s="181"/>
      <c r="IS101" s="181"/>
      <c r="IT101" s="181"/>
      <c r="IU101" s="181"/>
      <c r="IV101" s="181"/>
    </row>
    <row r="102" spans="2:256" s="133" customFormat="1" ht="25.5">
      <c r="B102" s="311"/>
      <c r="C102" s="134" t="s">
        <v>138</v>
      </c>
      <c r="D102" s="178" t="s">
        <v>352</v>
      </c>
      <c r="E102" s="179" t="s">
        <v>18</v>
      </c>
      <c r="F102" s="180">
        <v>1</v>
      </c>
      <c r="G102" s="177" t="s">
        <v>140</v>
      </c>
      <c r="H102" s="139"/>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72" t="s">
        <v>279</v>
      </c>
      <c r="AZ102" s="141">
        <v>1.92</v>
      </c>
      <c r="BA102" s="142">
        <v>0.1</v>
      </c>
      <c r="BB102" s="141">
        <f t="shared" si="28"/>
        <v>1.728</v>
      </c>
      <c r="BC102" s="141">
        <f t="shared" si="29"/>
        <v>1.92</v>
      </c>
      <c r="BD102" s="141">
        <f t="shared" si="30"/>
        <v>1.728</v>
      </c>
      <c r="BE102" s="182"/>
      <c r="BF102" s="142"/>
      <c r="BG102" s="143"/>
      <c r="BH102" s="143">
        <f t="shared" si="31"/>
        <v>0</v>
      </c>
      <c r="BI102" s="143">
        <f t="shared" si="32"/>
        <v>0</v>
      </c>
      <c r="BJ102" s="183"/>
      <c r="BK102" s="143">
        <f t="shared" si="33"/>
        <v>1.728</v>
      </c>
      <c r="BL102" s="143">
        <f t="shared" si="34"/>
        <v>1.728</v>
      </c>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c r="EO102" s="181"/>
      <c r="EP102" s="181"/>
      <c r="EQ102" s="181"/>
      <c r="ER102" s="181"/>
      <c r="ES102" s="181"/>
      <c r="ET102" s="181"/>
      <c r="EU102" s="181"/>
      <c r="EV102" s="181"/>
      <c r="EW102" s="181"/>
      <c r="EX102" s="181"/>
      <c r="EY102" s="181"/>
      <c r="EZ102" s="181"/>
      <c r="FA102" s="181"/>
      <c r="FB102" s="181"/>
      <c r="FC102" s="181"/>
      <c r="FD102" s="181"/>
      <c r="FE102" s="181"/>
      <c r="FF102" s="181"/>
      <c r="FG102" s="181"/>
      <c r="FH102" s="181"/>
      <c r="FI102" s="181"/>
      <c r="FJ102" s="181"/>
      <c r="FK102" s="181"/>
      <c r="FL102" s="181"/>
      <c r="FM102" s="181"/>
      <c r="FN102" s="181"/>
      <c r="FO102" s="181"/>
      <c r="FP102" s="181"/>
      <c r="FQ102" s="181"/>
      <c r="FR102" s="181"/>
      <c r="FS102" s="181"/>
      <c r="FT102" s="181"/>
      <c r="FU102" s="181"/>
      <c r="FV102" s="181"/>
      <c r="FW102" s="181"/>
      <c r="FX102" s="181"/>
      <c r="FY102" s="181"/>
      <c r="FZ102" s="181"/>
      <c r="GA102" s="181"/>
      <c r="GB102" s="181"/>
      <c r="GC102" s="181"/>
      <c r="GD102" s="181"/>
      <c r="GE102" s="181"/>
      <c r="GF102" s="181"/>
      <c r="GG102" s="181"/>
      <c r="GH102" s="181"/>
      <c r="GI102" s="181"/>
      <c r="GJ102" s="181"/>
      <c r="GK102" s="181"/>
      <c r="GL102" s="181"/>
      <c r="GM102" s="181"/>
      <c r="GN102" s="181"/>
      <c r="GO102" s="181"/>
      <c r="GP102" s="181"/>
      <c r="GQ102" s="181"/>
      <c r="GR102" s="181"/>
      <c r="GS102" s="181"/>
      <c r="GT102" s="181"/>
      <c r="GU102" s="181"/>
      <c r="GV102" s="181"/>
      <c r="GW102" s="181"/>
      <c r="GX102" s="181"/>
      <c r="GY102" s="181"/>
      <c r="GZ102" s="181"/>
      <c r="HA102" s="181"/>
      <c r="HB102" s="181"/>
      <c r="HC102" s="181"/>
      <c r="HD102" s="181"/>
      <c r="HE102" s="181"/>
      <c r="HF102" s="181"/>
      <c r="HG102" s="181"/>
      <c r="HH102" s="181"/>
      <c r="HI102" s="181"/>
      <c r="HJ102" s="181"/>
      <c r="HK102" s="181"/>
      <c r="HL102" s="181"/>
      <c r="HM102" s="181"/>
      <c r="HN102" s="181"/>
      <c r="HO102" s="181"/>
      <c r="HP102" s="181"/>
      <c r="HQ102" s="181"/>
      <c r="HR102" s="181"/>
      <c r="HS102" s="181"/>
      <c r="HT102" s="181"/>
      <c r="HU102" s="181"/>
      <c r="HV102" s="181"/>
      <c r="HW102" s="181"/>
      <c r="HX102" s="181"/>
      <c r="HY102" s="181"/>
      <c r="HZ102" s="181"/>
      <c r="IA102" s="181"/>
      <c r="IB102" s="181"/>
      <c r="IC102" s="181"/>
      <c r="ID102" s="181"/>
      <c r="IE102" s="181"/>
      <c r="IF102" s="181"/>
      <c r="IG102" s="181"/>
      <c r="IH102" s="181"/>
      <c r="II102" s="181"/>
      <c r="IJ102" s="181"/>
      <c r="IK102" s="181"/>
      <c r="IL102" s="181"/>
      <c r="IM102" s="181"/>
      <c r="IN102" s="181"/>
      <c r="IO102" s="181"/>
      <c r="IP102" s="181"/>
      <c r="IQ102" s="181"/>
      <c r="IR102" s="181"/>
      <c r="IS102" s="181"/>
      <c r="IT102" s="181"/>
      <c r="IU102" s="181"/>
      <c r="IV102" s="181"/>
    </row>
    <row r="103" spans="2:256" s="133" customFormat="1" ht="38.25">
      <c r="B103" s="311"/>
      <c r="C103" s="134" t="s">
        <v>138</v>
      </c>
      <c r="D103" s="178" t="s">
        <v>353</v>
      </c>
      <c r="E103" s="179" t="s">
        <v>18</v>
      </c>
      <c r="F103" s="180">
        <v>1</v>
      </c>
      <c r="G103" s="177"/>
      <c r="H103" s="139" t="str">
        <f t="shared" ref="H103:H105" si="35">IF(G103=0," ",F103*G103)</f>
        <v xml:space="preserve"> </v>
      </c>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72" t="s">
        <v>354</v>
      </c>
      <c r="AZ103" s="187">
        <v>330.8</v>
      </c>
      <c r="BA103" s="188"/>
      <c r="BB103" s="141">
        <f t="shared" si="28"/>
        <v>330.8</v>
      </c>
      <c r="BC103" s="141">
        <f t="shared" si="29"/>
        <v>330.8</v>
      </c>
      <c r="BD103" s="141">
        <f t="shared" si="30"/>
        <v>330.8</v>
      </c>
      <c r="BE103" s="189"/>
      <c r="BF103" s="188"/>
      <c r="BG103" s="143"/>
      <c r="BH103" s="143">
        <f t="shared" si="31"/>
        <v>0</v>
      </c>
      <c r="BI103" s="143">
        <f t="shared" si="32"/>
        <v>0</v>
      </c>
      <c r="BJ103" s="190"/>
      <c r="BK103" s="143">
        <f t="shared" si="33"/>
        <v>330.8</v>
      </c>
      <c r="BL103" s="143">
        <f t="shared" si="34"/>
        <v>330.8</v>
      </c>
      <c r="BM103" s="186"/>
      <c r="BN103" s="186"/>
      <c r="BO103" s="186"/>
      <c r="BP103" s="186"/>
      <c r="BQ103" s="186"/>
      <c r="BR103" s="186"/>
      <c r="BS103" s="186"/>
      <c r="BT103" s="186"/>
      <c r="BU103" s="186"/>
      <c r="BV103" s="186"/>
      <c r="BW103" s="186"/>
      <c r="BX103" s="186"/>
      <c r="BY103" s="186"/>
      <c r="BZ103" s="186"/>
      <c r="CA103" s="186"/>
      <c r="CB103" s="186"/>
      <c r="CC103" s="186"/>
      <c r="CD103" s="186"/>
      <c r="CE103" s="186"/>
      <c r="CF103" s="186"/>
      <c r="CG103" s="186"/>
      <c r="CH103" s="186"/>
      <c r="CI103" s="186"/>
      <c r="CJ103" s="186"/>
      <c r="CK103" s="186"/>
      <c r="CL103" s="186"/>
      <c r="CM103" s="186"/>
      <c r="CN103" s="186"/>
      <c r="CO103" s="186"/>
      <c r="CP103" s="186"/>
      <c r="CQ103" s="186"/>
      <c r="CR103" s="186"/>
      <c r="CS103" s="186"/>
      <c r="CT103" s="186"/>
      <c r="CU103" s="186"/>
      <c r="CV103" s="186"/>
      <c r="CW103" s="186"/>
      <c r="CX103" s="186"/>
      <c r="CY103" s="186"/>
      <c r="CZ103" s="186"/>
      <c r="DA103" s="186"/>
      <c r="DB103" s="186"/>
      <c r="DC103" s="186"/>
      <c r="DD103" s="186"/>
      <c r="DE103" s="186"/>
      <c r="DF103" s="186"/>
      <c r="DG103" s="186"/>
      <c r="DH103" s="186"/>
      <c r="DI103" s="186"/>
      <c r="DJ103" s="186"/>
      <c r="DK103" s="186"/>
      <c r="DL103" s="186"/>
      <c r="DM103" s="186"/>
      <c r="DN103" s="186"/>
      <c r="DO103" s="186"/>
      <c r="DP103" s="186"/>
      <c r="DQ103" s="186"/>
      <c r="DR103" s="186"/>
      <c r="DS103" s="186"/>
      <c r="DT103" s="186"/>
      <c r="DU103" s="186"/>
      <c r="DV103" s="186"/>
      <c r="DW103" s="186"/>
      <c r="DX103" s="186"/>
      <c r="DY103" s="186"/>
      <c r="DZ103" s="186"/>
      <c r="EA103" s="186"/>
      <c r="EB103" s="186"/>
      <c r="EC103" s="186"/>
      <c r="ED103" s="186"/>
      <c r="EE103" s="186"/>
      <c r="EF103" s="186"/>
      <c r="EG103" s="186"/>
      <c r="EH103" s="186"/>
      <c r="EI103" s="186"/>
      <c r="EJ103" s="186"/>
      <c r="EK103" s="186"/>
      <c r="EL103" s="186"/>
      <c r="EM103" s="186"/>
      <c r="EN103" s="186"/>
      <c r="EO103" s="186"/>
      <c r="EP103" s="186"/>
      <c r="EQ103" s="186"/>
      <c r="ER103" s="186"/>
      <c r="ES103" s="186"/>
      <c r="ET103" s="186"/>
      <c r="EU103" s="186"/>
      <c r="EV103" s="186"/>
      <c r="EW103" s="186"/>
      <c r="EX103" s="186"/>
      <c r="EY103" s="186"/>
      <c r="EZ103" s="186"/>
      <c r="FA103" s="186"/>
      <c r="FB103" s="186"/>
      <c r="FC103" s="186"/>
      <c r="FD103" s="186"/>
      <c r="FE103" s="186"/>
      <c r="FF103" s="186"/>
      <c r="FG103" s="186"/>
      <c r="FH103" s="186"/>
      <c r="FI103" s="186"/>
      <c r="FJ103" s="186"/>
      <c r="FK103" s="186"/>
      <c r="FL103" s="186"/>
      <c r="FM103" s="186"/>
      <c r="FN103" s="186"/>
      <c r="FO103" s="186"/>
      <c r="FP103" s="186"/>
      <c r="FQ103" s="186"/>
      <c r="FR103" s="186"/>
      <c r="FS103" s="186"/>
      <c r="FT103" s="186"/>
      <c r="FU103" s="186"/>
      <c r="FV103" s="186"/>
      <c r="FW103" s="186"/>
      <c r="FX103" s="186"/>
      <c r="FY103" s="186"/>
      <c r="FZ103" s="186"/>
      <c r="GA103" s="186"/>
      <c r="GB103" s="186"/>
      <c r="GC103" s="186"/>
      <c r="GD103" s="186"/>
      <c r="GE103" s="186"/>
      <c r="GF103" s="186"/>
      <c r="GG103" s="186"/>
      <c r="GH103" s="186"/>
      <c r="GI103" s="186"/>
      <c r="GJ103" s="186"/>
      <c r="GK103" s="186"/>
      <c r="GL103" s="186"/>
      <c r="GM103" s="186"/>
      <c r="GN103" s="186"/>
      <c r="GO103" s="186"/>
      <c r="GP103" s="186"/>
      <c r="GQ103" s="186"/>
      <c r="GR103" s="186"/>
      <c r="GS103" s="186"/>
      <c r="GT103" s="186"/>
      <c r="GU103" s="186"/>
      <c r="GV103" s="186"/>
      <c r="GW103" s="186"/>
      <c r="GX103" s="186"/>
      <c r="GY103" s="186"/>
      <c r="GZ103" s="186"/>
      <c r="HA103" s="186"/>
      <c r="HB103" s="186"/>
      <c r="HC103" s="186"/>
      <c r="HD103" s="186"/>
      <c r="HE103" s="186"/>
      <c r="HF103" s="186"/>
      <c r="HG103" s="186"/>
      <c r="HH103" s="186"/>
      <c r="HI103" s="186"/>
      <c r="HJ103" s="186"/>
      <c r="HK103" s="186"/>
      <c r="HL103" s="186"/>
      <c r="HM103" s="186"/>
      <c r="HN103" s="186"/>
      <c r="HO103" s="186"/>
      <c r="HP103" s="186"/>
      <c r="HQ103" s="186"/>
      <c r="HR103" s="186"/>
      <c r="HS103" s="186"/>
      <c r="HT103" s="186"/>
      <c r="HU103" s="186"/>
      <c r="HV103" s="186"/>
      <c r="HW103" s="186"/>
      <c r="HX103" s="186"/>
      <c r="HY103" s="186"/>
      <c r="HZ103" s="186"/>
      <c r="IA103" s="186"/>
      <c r="IB103" s="186"/>
      <c r="IC103" s="186"/>
      <c r="ID103" s="186"/>
      <c r="IE103" s="186"/>
      <c r="IF103" s="186"/>
      <c r="IG103" s="186"/>
      <c r="IH103" s="186"/>
      <c r="II103" s="186"/>
      <c r="IJ103" s="186"/>
      <c r="IK103" s="186"/>
      <c r="IL103" s="186"/>
      <c r="IM103" s="186"/>
      <c r="IN103" s="186"/>
      <c r="IO103" s="186"/>
      <c r="IP103" s="186"/>
      <c r="IQ103" s="186"/>
      <c r="IR103" s="186"/>
      <c r="IS103" s="186"/>
      <c r="IT103" s="186"/>
      <c r="IU103" s="186"/>
      <c r="IV103" s="186"/>
    </row>
    <row r="104" spans="2:256" s="133" customFormat="1" ht="114.75">
      <c r="B104" s="311"/>
      <c r="C104" s="134"/>
      <c r="D104" s="178" t="s">
        <v>355</v>
      </c>
      <c r="E104" s="179"/>
      <c r="F104" s="180"/>
      <c r="G104" s="177"/>
      <c r="H104" s="139" t="str">
        <f t="shared" si="35"/>
        <v xml:space="preserve"> </v>
      </c>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72"/>
      <c r="AZ104" s="187"/>
      <c r="BA104" s="188"/>
      <c r="BB104" s="141" t="str">
        <f t="shared" si="28"/>
        <v xml:space="preserve"> </v>
      </c>
      <c r="BC104" s="141" t="str">
        <f t="shared" si="29"/>
        <v xml:space="preserve"> </v>
      </c>
      <c r="BD104" s="141" t="str">
        <f t="shared" si="30"/>
        <v xml:space="preserve"> </v>
      </c>
      <c r="BE104" s="189"/>
      <c r="BF104" s="188"/>
      <c r="BG104" s="143"/>
      <c r="BH104" s="143" t="str">
        <f t="shared" si="31"/>
        <v xml:space="preserve"> </v>
      </c>
      <c r="BI104" s="143" t="str">
        <f t="shared" si="32"/>
        <v xml:space="preserve"> </v>
      </c>
      <c r="BJ104" s="190"/>
      <c r="BK104" s="143" t="str">
        <f t="shared" si="33"/>
        <v xml:space="preserve"> </v>
      </c>
      <c r="BL104" s="143" t="str">
        <f t="shared" si="34"/>
        <v xml:space="preserve"> </v>
      </c>
      <c r="BM104" s="186"/>
      <c r="BN104" s="186"/>
      <c r="BO104" s="186"/>
      <c r="BP104" s="186"/>
      <c r="BQ104" s="186"/>
      <c r="BR104" s="186"/>
      <c r="BS104" s="186"/>
      <c r="BT104" s="186"/>
      <c r="BU104" s="186"/>
      <c r="BV104" s="186"/>
      <c r="BW104" s="186"/>
      <c r="BX104" s="186"/>
      <c r="BY104" s="186"/>
      <c r="BZ104" s="186"/>
      <c r="CA104" s="186"/>
      <c r="CB104" s="186"/>
      <c r="CC104" s="186"/>
      <c r="CD104" s="186"/>
      <c r="CE104" s="186"/>
      <c r="CF104" s="186"/>
      <c r="CG104" s="186"/>
      <c r="CH104" s="186"/>
      <c r="CI104" s="186"/>
      <c r="CJ104" s="186"/>
      <c r="CK104" s="186"/>
      <c r="CL104" s="186"/>
      <c r="CM104" s="186"/>
      <c r="CN104" s="186"/>
      <c r="CO104" s="186"/>
      <c r="CP104" s="186"/>
      <c r="CQ104" s="186"/>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86"/>
      <c r="DP104" s="186"/>
      <c r="DQ104" s="186"/>
      <c r="DR104" s="186"/>
      <c r="DS104" s="186"/>
      <c r="DT104" s="186"/>
      <c r="DU104" s="186"/>
      <c r="DV104" s="186"/>
      <c r="DW104" s="186"/>
      <c r="DX104" s="186"/>
      <c r="DY104" s="186"/>
      <c r="DZ104" s="186"/>
      <c r="EA104" s="186"/>
      <c r="EB104" s="186"/>
      <c r="EC104" s="186"/>
      <c r="ED104" s="186"/>
      <c r="EE104" s="186"/>
      <c r="EF104" s="186"/>
      <c r="EG104" s="186"/>
      <c r="EH104" s="186"/>
      <c r="EI104" s="186"/>
      <c r="EJ104" s="186"/>
      <c r="EK104" s="186"/>
      <c r="EL104" s="186"/>
      <c r="EM104" s="186"/>
      <c r="EN104" s="186"/>
      <c r="EO104" s="186"/>
      <c r="EP104" s="186"/>
      <c r="EQ104" s="186"/>
      <c r="ER104" s="186"/>
      <c r="ES104" s="186"/>
      <c r="ET104" s="186"/>
      <c r="EU104" s="186"/>
      <c r="EV104" s="186"/>
      <c r="EW104" s="186"/>
      <c r="EX104" s="186"/>
      <c r="EY104" s="186"/>
      <c r="EZ104" s="186"/>
      <c r="FA104" s="186"/>
      <c r="FB104" s="186"/>
      <c r="FC104" s="186"/>
      <c r="FD104" s="186"/>
      <c r="FE104" s="186"/>
      <c r="FF104" s="186"/>
      <c r="FG104" s="186"/>
      <c r="FH104" s="186"/>
      <c r="FI104" s="186"/>
      <c r="FJ104" s="186"/>
      <c r="FK104" s="186"/>
      <c r="FL104" s="186"/>
      <c r="FM104" s="186"/>
      <c r="FN104" s="186"/>
      <c r="FO104" s="186"/>
      <c r="FP104" s="186"/>
      <c r="FQ104" s="186"/>
      <c r="FR104" s="186"/>
      <c r="FS104" s="186"/>
      <c r="FT104" s="186"/>
      <c r="FU104" s="186"/>
      <c r="FV104" s="186"/>
      <c r="FW104" s="186"/>
      <c r="FX104" s="186"/>
      <c r="FY104" s="186"/>
      <c r="FZ104" s="186"/>
      <c r="GA104" s="186"/>
      <c r="GB104" s="186"/>
      <c r="GC104" s="186"/>
      <c r="GD104" s="186"/>
      <c r="GE104" s="186"/>
      <c r="GF104" s="186"/>
      <c r="GG104" s="186"/>
      <c r="GH104" s="186"/>
      <c r="GI104" s="186"/>
      <c r="GJ104" s="186"/>
      <c r="GK104" s="186"/>
      <c r="GL104" s="186"/>
      <c r="GM104" s="186"/>
      <c r="GN104" s="186"/>
      <c r="GO104" s="186"/>
      <c r="GP104" s="186"/>
      <c r="GQ104" s="186"/>
      <c r="GR104" s="186"/>
      <c r="GS104" s="186"/>
      <c r="GT104" s="186"/>
      <c r="GU104" s="186"/>
      <c r="GV104" s="186"/>
      <c r="GW104" s="186"/>
      <c r="GX104" s="186"/>
      <c r="GY104" s="186"/>
      <c r="GZ104" s="186"/>
      <c r="HA104" s="186"/>
      <c r="HB104" s="186"/>
      <c r="HC104" s="186"/>
      <c r="HD104" s="186"/>
      <c r="HE104" s="186"/>
      <c r="HF104" s="186"/>
      <c r="HG104" s="186"/>
      <c r="HH104" s="186"/>
      <c r="HI104" s="186"/>
      <c r="HJ104" s="186"/>
      <c r="HK104" s="186"/>
      <c r="HL104" s="186"/>
      <c r="HM104" s="186"/>
      <c r="HN104" s="186"/>
      <c r="HO104" s="186"/>
      <c r="HP104" s="186"/>
      <c r="HQ104" s="186"/>
      <c r="HR104" s="186"/>
      <c r="HS104" s="186"/>
      <c r="HT104" s="186"/>
      <c r="HU104" s="186"/>
      <c r="HV104" s="186"/>
      <c r="HW104" s="186"/>
      <c r="HX104" s="186"/>
      <c r="HY104" s="186"/>
      <c r="HZ104" s="186"/>
      <c r="IA104" s="186"/>
      <c r="IB104" s="186"/>
      <c r="IC104" s="186"/>
      <c r="ID104" s="186"/>
      <c r="IE104" s="186"/>
      <c r="IF104" s="186"/>
      <c r="IG104" s="186"/>
      <c r="IH104" s="186"/>
      <c r="II104" s="186"/>
      <c r="IJ104" s="186"/>
      <c r="IK104" s="186"/>
      <c r="IL104" s="186"/>
      <c r="IM104" s="186"/>
      <c r="IN104" s="186"/>
      <c r="IO104" s="186"/>
      <c r="IP104" s="186"/>
      <c r="IQ104" s="186"/>
      <c r="IR104" s="186"/>
      <c r="IS104" s="186"/>
      <c r="IT104" s="186"/>
      <c r="IU104" s="186"/>
      <c r="IV104" s="186"/>
    </row>
    <row r="105" spans="2:256" s="133" customFormat="1" ht="51">
      <c r="B105" s="311"/>
      <c r="C105" s="134" t="s">
        <v>138</v>
      </c>
      <c r="D105" s="178" t="s">
        <v>356</v>
      </c>
      <c r="E105" s="179" t="s">
        <v>18</v>
      </c>
      <c r="F105" s="180">
        <v>2</v>
      </c>
      <c r="G105" s="177"/>
      <c r="H105" s="139" t="str">
        <f t="shared" si="35"/>
        <v xml:space="preserve"> </v>
      </c>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72" t="s">
        <v>354</v>
      </c>
      <c r="AZ105" s="187">
        <v>313.3</v>
      </c>
      <c r="BA105" s="188"/>
      <c r="BB105" s="141">
        <f t="shared" si="28"/>
        <v>313.3</v>
      </c>
      <c r="BC105" s="141">
        <f t="shared" si="29"/>
        <v>626.6</v>
      </c>
      <c r="BD105" s="141">
        <f t="shared" si="30"/>
        <v>626.6</v>
      </c>
      <c r="BE105" s="189"/>
      <c r="BF105" s="188"/>
      <c r="BG105" s="143"/>
      <c r="BH105" s="143">
        <f t="shared" si="31"/>
        <v>0</v>
      </c>
      <c r="BI105" s="143">
        <f t="shared" si="32"/>
        <v>0</v>
      </c>
      <c r="BJ105" s="190"/>
      <c r="BK105" s="143">
        <f t="shared" si="33"/>
        <v>313.3</v>
      </c>
      <c r="BL105" s="143">
        <f t="shared" si="34"/>
        <v>626.6</v>
      </c>
      <c r="BM105" s="186"/>
      <c r="BN105" s="186"/>
      <c r="BO105" s="186"/>
      <c r="BP105" s="186"/>
      <c r="BQ105" s="186"/>
      <c r="BR105" s="186"/>
      <c r="BS105" s="186"/>
      <c r="BT105" s="186"/>
      <c r="BU105" s="186"/>
      <c r="BV105" s="186"/>
      <c r="BW105" s="186"/>
      <c r="BX105" s="186"/>
      <c r="BY105" s="186"/>
      <c r="BZ105" s="186"/>
      <c r="CA105" s="186"/>
      <c r="CB105" s="186"/>
      <c r="CC105" s="186"/>
      <c r="CD105" s="186"/>
      <c r="CE105" s="186"/>
      <c r="CF105" s="186"/>
      <c r="CG105" s="186"/>
      <c r="CH105" s="186"/>
      <c r="CI105" s="186"/>
      <c r="CJ105" s="186"/>
      <c r="CK105" s="186"/>
      <c r="CL105" s="186"/>
      <c r="CM105" s="186"/>
      <c r="CN105" s="186"/>
      <c r="CO105" s="186"/>
      <c r="CP105" s="186"/>
      <c r="CQ105" s="186"/>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86"/>
      <c r="DP105" s="186"/>
      <c r="DQ105" s="186"/>
      <c r="DR105" s="186"/>
      <c r="DS105" s="186"/>
      <c r="DT105" s="186"/>
      <c r="DU105" s="186"/>
      <c r="DV105" s="186"/>
      <c r="DW105" s="186"/>
      <c r="DX105" s="186"/>
      <c r="DY105" s="186"/>
      <c r="DZ105" s="186"/>
      <c r="EA105" s="186"/>
      <c r="EB105" s="186"/>
      <c r="EC105" s="186"/>
      <c r="ED105" s="186"/>
      <c r="EE105" s="186"/>
      <c r="EF105" s="186"/>
      <c r="EG105" s="186"/>
      <c r="EH105" s="186"/>
      <c r="EI105" s="186"/>
      <c r="EJ105" s="186"/>
      <c r="EK105" s="186"/>
      <c r="EL105" s="186"/>
      <c r="EM105" s="186"/>
      <c r="EN105" s="186"/>
      <c r="EO105" s="186"/>
      <c r="EP105" s="186"/>
      <c r="EQ105" s="186"/>
      <c r="ER105" s="186"/>
      <c r="ES105" s="186"/>
      <c r="ET105" s="186"/>
      <c r="EU105" s="186"/>
      <c r="EV105" s="186"/>
      <c r="EW105" s="186"/>
      <c r="EX105" s="186"/>
      <c r="EY105" s="186"/>
      <c r="EZ105" s="186"/>
      <c r="FA105" s="186"/>
      <c r="FB105" s="186"/>
      <c r="FC105" s="186"/>
      <c r="FD105" s="186"/>
      <c r="FE105" s="186"/>
      <c r="FF105" s="186"/>
      <c r="FG105" s="186"/>
      <c r="FH105" s="186"/>
      <c r="FI105" s="186"/>
      <c r="FJ105" s="186"/>
      <c r="FK105" s="186"/>
      <c r="FL105" s="186"/>
      <c r="FM105" s="186"/>
      <c r="FN105" s="186"/>
      <c r="FO105" s="186"/>
      <c r="FP105" s="186"/>
      <c r="FQ105" s="186"/>
      <c r="FR105" s="186"/>
      <c r="FS105" s="186"/>
      <c r="FT105" s="186"/>
      <c r="FU105" s="186"/>
      <c r="FV105" s="186"/>
      <c r="FW105" s="186"/>
      <c r="FX105" s="186"/>
      <c r="FY105" s="186"/>
      <c r="FZ105" s="186"/>
      <c r="GA105" s="186"/>
      <c r="GB105" s="186"/>
      <c r="GC105" s="186"/>
      <c r="GD105" s="186"/>
      <c r="GE105" s="186"/>
      <c r="GF105" s="186"/>
      <c r="GG105" s="186"/>
      <c r="GH105" s="186"/>
      <c r="GI105" s="186"/>
      <c r="GJ105" s="186"/>
      <c r="GK105" s="186"/>
      <c r="GL105" s="186"/>
      <c r="GM105" s="186"/>
      <c r="GN105" s="186"/>
      <c r="GO105" s="186"/>
      <c r="GP105" s="186"/>
      <c r="GQ105" s="186"/>
      <c r="GR105" s="186"/>
      <c r="GS105" s="186"/>
      <c r="GT105" s="186"/>
      <c r="GU105" s="186"/>
      <c r="GV105" s="186"/>
      <c r="GW105" s="186"/>
      <c r="GX105" s="186"/>
      <c r="GY105" s="186"/>
      <c r="GZ105" s="186"/>
      <c r="HA105" s="186"/>
      <c r="HB105" s="186"/>
      <c r="HC105" s="186"/>
      <c r="HD105" s="186"/>
      <c r="HE105" s="186"/>
      <c r="HF105" s="186"/>
      <c r="HG105" s="186"/>
      <c r="HH105" s="186"/>
      <c r="HI105" s="186"/>
      <c r="HJ105" s="186"/>
      <c r="HK105" s="186"/>
      <c r="HL105" s="186"/>
      <c r="HM105" s="186"/>
      <c r="HN105" s="186"/>
      <c r="HO105" s="186"/>
      <c r="HP105" s="186"/>
      <c r="HQ105" s="186"/>
      <c r="HR105" s="186"/>
      <c r="HS105" s="186"/>
      <c r="HT105" s="186"/>
      <c r="HU105" s="186"/>
      <c r="HV105" s="186"/>
      <c r="HW105" s="186"/>
      <c r="HX105" s="186"/>
      <c r="HY105" s="186"/>
      <c r="HZ105" s="186"/>
      <c r="IA105" s="186"/>
      <c r="IB105" s="186"/>
      <c r="IC105" s="186"/>
      <c r="ID105" s="186"/>
      <c r="IE105" s="186"/>
      <c r="IF105" s="186"/>
      <c r="IG105" s="186"/>
      <c r="IH105" s="186"/>
      <c r="II105" s="186"/>
      <c r="IJ105" s="186"/>
      <c r="IK105" s="186"/>
      <c r="IL105" s="186"/>
      <c r="IM105" s="186"/>
      <c r="IN105" s="186"/>
      <c r="IO105" s="186"/>
      <c r="IP105" s="186"/>
      <c r="IQ105" s="186"/>
      <c r="IR105" s="186"/>
      <c r="IS105" s="186"/>
      <c r="IT105" s="186"/>
      <c r="IU105" s="186"/>
      <c r="IV105" s="186"/>
    </row>
    <row r="106" spans="2:256" s="133" customFormat="1">
      <c r="B106" s="311"/>
      <c r="C106" s="134" t="s">
        <v>138</v>
      </c>
      <c r="D106" s="178" t="s">
        <v>357</v>
      </c>
      <c r="E106" s="179" t="s">
        <v>18</v>
      </c>
      <c r="F106" s="180">
        <v>1</v>
      </c>
      <c r="G106" s="177" t="s">
        <v>140</v>
      </c>
      <c r="H106" s="139"/>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72" t="s">
        <v>279</v>
      </c>
      <c r="AZ106" s="141">
        <v>29.44</v>
      </c>
      <c r="BA106" s="142">
        <v>0.1</v>
      </c>
      <c r="BB106" s="141">
        <f t="shared" si="28"/>
        <v>26.496000000000002</v>
      </c>
      <c r="BC106" s="141">
        <f t="shared" si="29"/>
        <v>29.44</v>
      </c>
      <c r="BD106" s="141">
        <f t="shared" si="30"/>
        <v>26.496000000000002</v>
      </c>
      <c r="BE106" s="182"/>
      <c r="BF106" s="142"/>
      <c r="BG106" s="143"/>
      <c r="BH106" s="143">
        <f t="shared" si="31"/>
        <v>0</v>
      </c>
      <c r="BI106" s="143">
        <f t="shared" si="32"/>
        <v>0</v>
      </c>
      <c r="BJ106" s="183"/>
      <c r="BK106" s="143">
        <f t="shared" si="33"/>
        <v>26.496000000000002</v>
      </c>
      <c r="BL106" s="143">
        <f t="shared" si="34"/>
        <v>26.496000000000002</v>
      </c>
      <c r="BM106" s="181"/>
      <c r="BN106" s="181"/>
      <c r="BO106" s="181"/>
      <c r="BP106" s="181"/>
      <c r="BQ106" s="181"/>
      <c r="BR106" s="181"/>
      <c r="BS106" s="181"/>
      <c r="BT106" s="181"/>
      <c r="BU106" s="181"/>
      <c r="BV106" s="181"/>
      <c r="BW106" s="181"/>
      <c r="BX106" s="181"/>
      <c r="BY106" s="181"/>
      <c r="BZ106" s="181"/>
      <c r="CA106" s="181"/>
      <c r="CB106" s="181"/>
      <c r="CC106" s="181"/>
      <c r="CD106" s="181"/>
      <c r="CE106" s="181"/>
      <c r="CF106" s="181"/>
      <c r="CG106" s="181"/>
      <c r="CH106" s="181"/>
      <c r="CI106" s="181"/>
      <c r="CJ106" s="181"/>
      <c r="CK106" s="181"/>
      <c r="CL106" s="181"/>
      <c r="CM106" s="181"/>
      <c r="CN106" s="181"/>
      <c r="CO106" s="181"/>
      <c r="CP106" s="181"/>
      <c r="CQ106" s="181"/>
      <c r="CR106" s="181"/>
      <c r="CS106" s="181"/>
      <c r="CT106" s="181"/>
      <c r="CU106" s="181"/>
      <c r="CV106" s="181"/>
      <c r="CW106" s="181"/>
      <c r="CX106" s="181"/>
      <c r="CY106" s="181"/>
      <c r="CZ106" s="181"/>
      <c r="DA106" s="181"/>
      <c r="DB106" s="181"/>
      <c r="DC106" s="181"/>
      <c r="DD106" s="181"/>
      <c r="DE106" s="181"/>
      <c r="DF106" s="181"/>
      <c r="DG106" s="181"/>
      <c r="DH106" s="181"/>
      <c r="DI106" s="181"/>
      <c r="DJ106" s="181"/>
      <c r="DK106" s="181"/>
      <c r="DL106" s="181"/>
      <c r="DM106" s="181"/>
      <c r="DN106" s="181"/>
      <c r="DO106" s="181"/>
      <c r="DP106" s="181"/>
      <c r="DQ106" s="181"/>
      <c r="DR106" s="181"/>
      <c r="DS106" s="181"/>
      <c r="DT106" s="181"/>
      <c r="DU106" s="181"/>
      <c r="DV106" s="181"/>
      <c r="DW106" s="181"/>
      <c r="DX106" s="181"/>
      <c r="DY106" s="181"/>
      <c r="DZ106" s="181"/>
      <c r="EA106" s="181"/>
      <c r="EB106" s="181"/>
      <c r="EC106" s="181"/>
      <c r="ED106" s="181"/>
      <c r="EE106" s="181"/>
      <c r="EF106" s="181"/>
      <c r="EG106" s="181"/>
      <c r="EH106" s="181"/>
      <c r="EI106" s="181"/>
      <c r="EJ106" s="181"/>
      <c r="EK106" s="181"/>
      <c r="EL106" s="181"/>
      <c r="EM106" s="181"/>
      <c r="EN106" s="181"/>
      <c r="EO106" s="181"/>
      <c r="EP106" s="181"/>
      <c r="EQ106" s="181"/>
      <c r="ER106" s="181"/>
      <c r="ES106" s="181"/>
      <c r="ET106" s="181"/>
      <c r="EU106" s="181"/>
      <c r="EV106" s="181"/>
      <c r="EW106" s="181"/>
      <c r="EX106" s="181"/>
      <c r="EY106" s="181"/>
      <c r="EZ106" s="181"/>
      <c r="FA106" s="181"/>
      <c r="FB106" s="181"/>
      <c r="FC106" s="181"/>
      <c r="FD106" s="181"/>
      <c r="FE106" s="181"/>
      <c r="FF106" s="181"/>
      <c r="FG106" s="181"/>
      <c r="FH106" s="181"/>
      <c r="FI106" s="181"/>
      <c r="FJ106" s="181"/>
      <c r="FK106" s="181"/>
      <c r="FL106" s="181"/>
      <c r="FM106" s="181"/>
      <c r="FN106" s="181"/>
      <c r="FO106" s="181"/>
      <c r="FP106" s="181"/>
      <c r="FQ106" s="181"/>
      <c r="FR106" s="181"/>
      <c r="FS106" s="181"/>
      <c r="FT106" s="181"/>
      <c r="FU106" s="181"/>
      <c r="FV106" s="181"/>
      <c r="FW106" s="181"/>
      <c r="FX106" s="181"/>
      <c r="FY106" s="181"/>
      <c r="FZ106" s="181"/>
      <c r="GA106" s="181"/>
      <c r="GB106" s="181"/>
      <c r="GC106" s="181"/>
      <c r="GD106" s="181"/>
      <c r="GE106" s="181"/>
      <c r="GF106" s="181"/>
      <c r="GG106" s="181"/>
      <c r="GH106" s="181"/>
      <c r="GI106" s="181"/>
      <c r="GJ106" s="181"/>
      <c r="GK106" s="181"/>
      <c r="GL106" s="181"/>
      <c r="GM106" s="181"/>
      <c r="GN106" s="181"/>
      <c r="GO106" s="181"/>
      <c r="GP106" s="181"/>
      <c r="GQ106" s="181"/>
      <c r="GR106" s="181"/>
      <c r="GS106" s="181"/>
      <c r="GT106" s="181"/>
      <c r="GU106" s="181"/>
      <c r="GV106" s="181"/>
      <c r="GW106" s="181"/>
      <c r="GX106" s="181"/>
      <c r="GY106" s="181"/>
      <c r="GZ106" s="181"/>
      <c r="HA106" s="181"/>
      <c r="HB106" s="181"/>
      <c r="HC106" s="181"/>
      <c r="HD106" s="181"/>
      <c r="HE106" s="181"/>
      <c r="HF106" s="181"/>
      <c r="HG106" s="181"/>
      <c r="HH106" s="181"/>
      <c r="HI106" s="181"/>
      <c r="HJ106" s="181"/>
      <c r="HK106" s="181"/>
      <c r="HL106" s="181"/>
      <c r="HM106" s="181"/>
      <c r="HN106" s="181"/>
      <c r="HO106" s="181"/>
      <c r="HP106" s="181"/>
      <c r="HQ106" s="181"/>
      <c r="HR106" s="181"/>
      <c r="HS106" s="181"/>
      <c r="HT106" s="181"/>
      <c r="HU106" s="181"/>
      <c r="HV106" s="181"/>
      <c r="HW106" s="181"/>
      <c r="HX106" s="181"/>
      <c r="HY106" s="181"/>
      <c r="HZ106" s="181"/>
      <c r="IA106" s="181"/>
      <c r="IB106" s="181"/>
      <c r="IC106" s="181"/>
      <c r="ID106" s="181"/>
      <c r="IE106" s="181"/>
      <c r="IF106" s="181"/>
      <c r="IG106" s="181"/>
      <c r="IH106" s="181"/>
      <c r="II106" s="181"/>
      <c r="IJ106" s="181"/>
      <c r="IK106" s="181"/>
      <c r="IL106" s="181"/>
      <c r="IM106" s="181"/>
      <c r="IN106" s="181"/>
      <c r="IO106" s="181"/>
      <c r="IP106" s="181"/>
      <c r="IQ106" s="181"/>
      <c r="IR106" s="181"/>
      <c r="IS106" s="181"/>
      <c r="IT106" s="181"/>
      <c r="IU106" s="181"/>
      <c r="IV106" s="181"/>
    </row>
    <row r="107" spans="2:256" s="133" customFormat="1" ht="25.5">
      <c r="B107" s="311"/>
      <c r="C107" s="134" t="s">
        <v>138</v>
      </c>
      <c r="D107" s="178" t="s">
        <v>358</v>
      </c>
      <c r="E107" s="179" t="s">
        <v>18</v>
      </c>
      <c r="F107" s="180">
        <v>1</v>
      </c>
      <c r="G107" s="177" t="s">
        <v>140</v>
      </c>
      <c r="H107" s="139"/>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72" t="s">
        <v>279</v>
      </c>
      <c r="AZ107" s="141">
        <v>28.9</v>
      </c>
      <c r="BA107" s="142">
        <v>0.1</v>
      </c>
      <c r="BB107" s="141">
        <f t="shared" si="28"/>
        <v>26.009999999999998</v>
      </c>
      <c r="BC107" s="141">
        <f t="shared" si="29"/>
        <v>28.9</v>
      </c>
      <c r="BD107" s="141">
        <f t="shared" si="30"/>
        <v>26.009999999999998</v>
      </c>
      <c r="BE107" s="182"/>
      <c r="BF107" s="142"/>
      <c r="BG107" s="143"/>
      <c r="BH107" s="143">
        <f t="shared" si="31"/>
        <v>0</v>
      </c>
      <c r="BI107" s="143">
        <f t="shared" si="32"/>
        <v>0</v>
      </c>
      <c r="BJ107" s="183"/>
      <c r="BK107" s="143">
        <f t="shared" si="33"/>
        <v>26.009999999999998</v>
      </c>
      <c r="BL107" s="143">
        <f t="shared" si="34"/>
        <v>26.009999999999998</v>
      </c>
      <c r="BM107" s="181"/>
      <c r="BN107" s="181"/>
      <c r="BO107" s="181"/>
      <c r="BP107" s="181"/>
      <c r="BQ107" s="181"/>
      <c r="BR107" s="181"/>
      <c r="BS107" s="181"/>
      <c r="BT107" s="181"/>
      <c r="BU107" s="181"/>
      <c r="BV107" s="181"/>
      <c r="BW107" s="181"/>
      <c r="BX107" s="181"/>
      <c r="BY107" s="181"/>
      <c r="BZ107" s="181"/>
      <c r="CA107" s="181"/>
      <c r="CB107" s="181"/>
      <c r="CC107" s="181"/>
      <c r="CD107" s="181"/>
      <c r="CE107" s="181"/>
      <c r="CF107" s="181"/>
      <c r="CG107" s="181"/>
      <c r="CH107" s="181"/>
      <c r="CI107" s="181"/>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1"/>
      <c r="DF107" s="181"/>
      <c r="DG107" s="181"/>
      <c r="DH107" s="181"/>
      <c r="DI107" s="181"/>
      <c r="DJ107" s="181"/>
      <c r="DK107" s="181"/>
      <c r="DL107" s="181"/>
      <c r="DM107" s="181"/>
      <c r="DN107" s="181"/>
      <c r="DO107" s="181"/>
      <c r="DP107" s="181"/>
      <c r="DQ107" s="181"/>
      <c r="DR107" s="181"/>
      <c r="DS107" s="181"/>
      <c r="DT107" s="181"/>
      <c r="DU107" s="181"/>
      <c r="DV107" s="181"/>
      <c r="DW107" s="181"/>
      <c r="DX107" s="181"/>
      <c r="DY107" s="181"/>
      <c r="DZ107" s="181"/>
      <c r="EA107" s="181"/>
      <c r="EB107" s="181"/>
      <c r="EC107" s="181"/>
      <c r="ED107" s="181"/>
      <c r="EE107" s="181"/>
      <c r="EF107" s="181"/>
      <c r="EG107" s="181"/>
      <c r="EH107" s="181"/>
      <c r="EI107" s="181"/>
      <c r="EJ107" s="181"/>
      <c r="EK107" s="181"/>
      <c r="EL107" s="181"/>
      <c r="EM107" s="181"/>
      <c r="EN107" s="181"/>
      <c r="EO107" s="181"/>
      <c r="EP107" s="181"/>
      <c r="EQ107" s="181"/>
      <c r="ER107" s="181"/>
      <c r="ES107" s="181"/>
      <c r="ET107" s="181"/>
      <c r="EU107" s="181"/>
      <c r="EV107" s="181"/>
      <c r="EW107" s="181"/>
      <c r="EX107" s="181"/>
      <c r="EY107" s="181"/>
      <c r="EZ107" s="181"/>
      <c r="FA107" s="181"/>
      <c r="FB107" s="181"/>
      <c r="FC107" s="181"/>
      <c r="FD107" s="181"/>
      <c r="FE107" s="181"/>
      <c r="FF107" s="181"/>
      <c r="FG107" s="181"/>
      <c r="FH107" s="181"/>
      <c r="FI107" s="181"/>
      <c r="FJ107" s="181"/>
      <c r="FK107" s="181"/>
      <c r="FL107" s="181"/>
      <c r="FM107" s="181"/>
      <c r="FN107" s="181"/>
      <c r="FO107" s="181"/>
      <c r="FP107" s="181"/>
      <c r="FQ107" s="181"/>
      <c r="FR107" s="181"/>
      <c r="FS107" s="181"/>
      <c r="FT107" s="181"/>
      <c r="FU107" s="181"/>
      <c r="FV107" s="181"/>
      <c r="FW107" s="181"/>
      <c r="FX107" s="181"/>
      <c r="FY107" s="181"/>
      <c r="FZ107" s="181"/>
      <c r="GA107" s="181"/>
      <c r="GB107" s="181"/>
      <c r="GC107" s="181"/>
      <c r="GD107" s="181"/>
      <c r="GE107" s="181"/>
      <c r="GF107" s="181"/>
      <c r="GG107" s="181"/>
      <c r="GH107" s="181"/>
      <c r="GI107" s="181"/>
      <c r="GJ107" s="181"/>
      <c r="GK107" s="181"/>
      <c r="GL107" s="181"/>
      <c r="GM107" s="181"/>
      <c r="GN107" s="181"/>
      <c r="GO107" s="181"/>
      <c r="GP107" s="181"/>
      <c r="GQ107" s="181"/>
      <c r="GR107" s="181"/>
      <c r="GS107" s="181"/>
      <c r="GT107" s="181"/>
      <c r="GU107" s="181"/>
      <c r="GV107" s="181"/>
      <c r="GW107" s="181"/>
      <c r="GX107" s="181"/>
      <c r="GY107" s="181"/>
      <c r="GZ107" s="181"/>
      <c r="HA107" s="181"/>
      <c r="HB107" s="181"/>
      <c r="HC107" s="181"/>
      <c r="HD107" s="181"/>
      <c r="HE107" s="181"/>
      <c r="HF107" s="181"/>
      <c r="HG107" s="181"/>
      <c r="HH107" s="181"/>
      <c r="HI107" s="181"/>
      <c r="HJ107" s="181"/>
      <c r="HK107" s="181"/>
      <c r="HL107" s="181"/>
      <c r="HM107" s="181"/>
      <c r="HN107" s="181"/>
      <c r="HO107" s="181"/>
      <c r="HP107" s="181"/>
      <c r="HQ107" s="181"/>
      <c r="HR107" s="181"/>
      <c r="HS107" s="181"/>
      <c r="HT107" s="181"/>
      <c r="HU107" s="181"/>
      <c r="HV107" s="181"/>
      <c r="HW107" s="181"/>
      <c r="HX107" s="181"/>
      <c r="HY107" s="181"/>
      <c r="HZ107" s="181"/>
      <c r="IA107" s="181"/>
      <c r="IB107" s="181"/>
      <c r="IC107" s="181"/>
      <c r="ID107" s="181"/>
      <c r="IE107" s="181"/>
      <c r="IF107" s="181"/>
      <c r="IG107" s="181"/>
      <c r="IH107" s="181"/>
      <c r="II107" s="181"/>
      <c r="IJ107" s="181"/>
      <c r="IK107" s="181"/>
      <c r="IL107" s="181"/>
      <c r="IM107" s="181"/>
      <c r="IN107" s="181"/>
      <c r="IO107" s="181"/>
      <c r="IP107" s="181"/>
      <c r="IQ107" s="181"/>
      <c r="IR107" s="181"/>
      <c r="IS107" s="181"/>
      <c r="IT107" s="181"/>
      <c r="IU107" s="181"/>
      <c r="IV107" s="181"/>
    </row>
    <row r="108" spans="2:256" s="133" customFormat="1" ht="38.25">
      <c r="B108" s="311"/>
      <c r="C108" s="134" t="s">
        <v>138</v>
      </c>
      <c r="D108" s="178" t="s">
        <v>359</v>
      </c>
      <c r="E108" s="179" t="s">
        <v>18</v>
      </c>
      <c r="F108" s="180">
        <v>1</v>
      </c>
      <c r="G108" s="177"/>
      <c r="H108" s="139" t="str">
        <f>IF(G108=0," ",F108*G108)</f>
        <v xml:space="preserve"> </v>
      </c>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72" t="s">
        <v>279</v>
      </c>
      <c r="AZ108" s="187">
        <v>66</v>
      </c>
      <c r="BA108" s="188"/>
      <c r="BB108" s="141">
        <f t="shared" si="28"/>
        <v>66</v>
      </c>
      <c r="BC108" s="141">
        <f t="shared" si="29"/>
        <v>66</v>
      </c>
      <c r="BD108" s="141">
        <f t="shared" si="30"/>
        <v>66</v>
      </c>
      <c r="BE108" s="189"/>
      <c r="BF108" s="188"/>
      <c r="BG108" s="143"/>
      <c r="BH108" s="143">
        <f t="shared" si="31"/>
        <v>0</v>
      </c>
      <c r="BI108" s="143">
        <f t="shared" si="32"/>
        <v>0</v>
      </c>
      <c r="BJ108" s="190"/>
      <c r="BK108" s="143">
        <f t="shared" si="33"/>
        <v>66</v>
      </c>
      <c r="BL108" s="143">
        <f t="shared" si="34"/>
        <v>66</v>
      </c>
      <c r="BM108" s="186"/>
      <c r="BN108" s="186"/>
      <c r="BO108" s="186"/>
      <c r="BP108" s="186"/>
      <c r="BQ108" s="186"/>
      <c r="BR108" s="186"/>
      <c r="BS108" s="186"/>
      <c r="BT108" s="186"/>
      <c r="BU108" s="186"/>
      <c r="BV108" s="186"/>
      <c r="BW108" s="186"/>
      <c r="BX108" s="186"/>
      <c r="BY108" s="186"/>
      <c r="BZ108" s="186"/>
      <c r="CA108" s="186"/>
      <c r="CB108" s="186"/>
      <c r="CC108" s="186"/>
      <c r="CD108" s="186"/>
      <c r="CE108" s="186"/>
      <c r="CF108" s="186"/>
      <c r="CG108" s="186"/>
      <c r="CH108" s="186"/>
      <c r="CI108" s="186"/>
      <c r="CJ108" s="186"/>
      <c r="CK108" s="186"/>
      <c r="CL108" s="186"/>
      <c r="CM108" s="186"/>
      <c r="CN108" s="186"/>
      <c r="CO108" s="186"/>
      <c r="CP108" s="186"/>
      <c r="CQ108" s="186"/>
      <c r="CR108" s="186"/>
      <c r="CS108" s="186"/>
      <c r="CT108" s="186"/>
      <c r="CU108" s="186"/>
      <c r="CV108" s="186"/>
      <c r="CW108" s="186"/>
      <c r="CX108" s="186"/>
      <c r="CY108" s="186"/>
      <c r="CZ108" s="186"/>
      <c r="DA108" s="186"/>
      <c r="DB108" s="186"/>
      <c r="DC108" s="186"/>
      <c r="DD108" s="186"/>
      <c r="DE108" s="186"/>
      <c r="DF108" s="186"/>
      <c r="DG108" s="186"/>
      <c r="DH108" s="186"/>
      <c r="DI108" s="186"/>
      <c r="DJ108" s="186"/>
      <c r="DK108" s="186"/>
      <c r="DL108" s="186"/>
      <c r="DM108" s="186"/>
      <c r="DN108" s="186"/>
      <c r="DO108" s="186"/>
      <c r="DP108" s="186"/>
      <c r="DQ108" s="186"/>
      <c r="DR108" s="186"/>
      <c r="DS108" s="186"/>
      <c r="DT108" s="186"/>
      <c r="DU108" s="186"/>
      <c r="DV108" s="186"/>
      <c r="DW108" s="186"/>
      <c r="DX108" s="186"/>
      <c r="DY108" s="186"/>
      <c r="DZ108" s="186"/>
      <c r="EA108" s="186"/>
      <c r="EB108" s="186"/>
      <c r="EC108" s="186"/>
      <c r="ED108" s="186"/>
      <c r="EE108" s="186"/>
      <c r="EF108" s="186"/>
      <c r="EG108" s="186"/>
      <c r="EH108" s="186"/>
      <c r="EI108" s="186"/>
      <c r="EJ108" s="186"/>
      <c r="EK108" s="186"/>
      <c r="EL108" s="186"/>
      <c r="EM108" s="186"/>
      <c r="EN108" s="186"/>
      <c r="EO108" s="186"/>
      <c r="EP108" s="186"/>
      <c r="EQ108" s="186"/>
      <c r="ER108" s="186"/>
      <c r="ES108" s="186"/>
      <c r="ET108" s="186"/>
      <c r="EU108" s="186"/>
      <c r="EV108" s="186"/>
      <c r="EW108" s="186"/>
      <c r="EX108" s="186"/>
      <c r="EY108" s="186"/>
      <c r="EZ108" s="186"/>
      <c r="FA108" s="186"/>
      <c r="FB108" s="186"/>
      <c r="FC108" s="186"/>
      <c r="FD108" s="186"/>
      <c r="FE108" s="186"/>
      <c r="FF108" s="186"/>
      <c r="FG108" s="186"/>
      <c r="FH108" s="186"/>
      <c r="FI108" s="186"/>
      <c r="FJ108" s="186"/>
      <c r="FK108" s="186"/>
      <c r="FL108" s="186"/>
      <c r="FM108" s="186"/>
      <c r="FN108" s="186"/>
      <c r="FO108" s="186"/>
      <c r="FP108" s="186"/>
      <c r="FQ108" s="186"/>
      <c r="FR108" s="186"/>
      <c r="FS108" s="186"/>
      <c r="FT108" s="186"/>
      <c r="FU108" s="186"/>
      <c r="FV108" s="186"/>
      <c r="FW108" s="186"/>
      <c r="FX108" s="186"/>
      <c r="FY108" s="186"/>
      <c r="FZ108" s="186"/>
      <c r="GA108" s="186"/>
      <c r="GB108" s="186"/>
      <c r="GC108" s="186"/>
      <c r="GD108" s="186"/>
      <c r="GE108" s="186"/>
      <c r="GF108" s="186"/>
      <c r="GG108" s="186"/>
      <c r="GH108" s="186"/>
      <c r="GI108" s="186"/>
      <c r="GJ108" s="186"/>
      <c r="GK108" s="186"/>
      <c r="GL108" s="186"/>
      <c r="GM108" s="186"/>
      <c r="GN108" s="186"/>
      <c r="GO108" s="186"/>
      <c r="GP108" s="186"/>
      <c r="GQ108" s="186"/>
      <c r="GR108" s="186"/>
      <c r="GS108" s="186"/>
      <c r="GT108" s="186"/>
      <c r="GU108" s="186"/>
      <c r="GV108" s="186"/>
      <c r="GW108" s="186"/>
      <c r="GX108" s="186"/>
      <c r="GY108" s="186"/>
      <c r="GZ108" s="186"/>
      <c r="HA108" s="186"/>
      <c r="HB108" s="186"/>
      <c r="HC108" s="186"/>
      <c r="HD108" s="186"/>
      <c r="HE108" s="186"/>
      <c r="HF108" s="186"/>
      <c r="HG108" s="186"/>
      <c r="HH108" s="186"/>
      <c r="HI108" s="186"/>
      <c r="HJ108" s="186"/>
      <c r="HK108" s="186"/>
      <c r="HL108" s="186"/>
      <c r="HM108" s="186"/>
      <c r="HN108" s="186"/>
      <c r="HO108" s="186"/>
      <c r="HP108" s="186"/>
      <c r="HQ108" s="186"/>
      <c r="HR108" s="186"/>
      <c r="HS108" s="186"/>
      <c r="HT108" s="186"/>
      <c r="HU108" s="186"/>
      <c r="HV108" s="186"/>
      <c r="HW108" s="186"/>
      <c r="HX108" s="186"/>
      <c r="HY108" s="186"/>
      <c r="HZ108" s="186"/>
      <c r="IA108" s="186"/>
      <c r="IB108" s="186"/>
      <c r="IC108" s="186"/>
      <c r="ID108" s="186"/>
      <c r="IE108" s="186"/>
      <c r="IF108" s="186"/>
      <c r="IG108" s="186"/>
      <c r="IH108" s="186"/>
      <c r="II108" s="186"/>
      <c r="IJ108" s="186"/>
      <c r="IK108" s="186"/>
      <c r="IL108" s="186"/>
      <c r="IM108" s="186"/>
      <c r="IN108" s="186"/>
      <c r="IO108" s="186"/>
      <c r="IP108" s="186"/>
      <c r="IQ108" s="186"/>
      <c r="IR108" s="186"/>
      <c r="IS108" s="186"/>
      <c r="IT108" s="186"/>
      <c r="IU108" s="186"/>
      <c r="IV108" s="186"/>
    </row>
    <row r="109" spans="2:256" s="133" customFormat="1">
      <c r="B109" s="311"/>
      <c r="C109" s="134" t="s">
        <v>138</v>
      </c>
      <c r="D109" s="178" t="s">
        <v>498</v>
      </c>
      <c r="E109" s="179" t="s">
        <v>135</v>
      </c>
      <c r="F109" s="180">
        <v>1</v>
      </c>
      <c r="G109" s="177"/>
      <c r="H109" s="139" t="str">
        <f>IF(G109=0," ",F109*G109)</f>
        <v xml:space="preserve"> </v>
      </c>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72" t="s">
        <v>279</v>
      </c>
      <c r="AZ109" s="187">
        <v>0</v>
      </c>
      <c r="BA109" s="188"/>
      <c r="BB109" s="141">
        <f t="shared" si="28"/>
        <v>0</v>
      </c>
      <c r="BC109" s="141">
        <f t="shared" si="29"/>
        <v>0</v>
      </c>
      <c r="BD109" s="141">
        <f t="shared" si="30"/>
        <v>0</v>
      </c>
      <c r="BE109" s="189"/>
      <c r="BF109" s="188"/>
      <c r="BG109" s="143">
        <v>321</v>
      </c>
      <c r="BH109" s="143">
        <f t="shared" si="31"/>
        <v>321</v>
      </c>
      <c r="BI109" s="143">
        <f t="shared" si="32"/>
        <v>321</v>
      </c>
      <c r="BJ109" s="190"/>
      <c r="BK109" s="143">
        <f t="shared" si="33"/>
        <v>321</v>
      </c>
      <c r="BL109" s="143">
        <f t="shared" si="34"/>
        <v>321</v>
      </c>
      <c r="BM109" s="186"/>
      <c r="BN109" s="186"/>
      <c r="BO109" s="186"/>
      <c r="BP109" s="186"/>
      <c r="BQ109" s="186"/>
      <c r="BR109" s="186"/>
      <c r="BS109" s="186"/>
      <c r="BT109" s="186"/>
      <c r="BU109" s="186"/>
      <c r="BV109" s="186"/>
      <c r="BW109" s="186"/>
      <c r="BX109" s="186"/>
      <c r="BY109" s="186"/>
      <c r="BZ109" s="186"/>
      <c r="CA109" s="186"/>
      <c r="CB109" s="186"/>
      <c r="CC109" s="186"/>
      <c r="CD109" s="186"/>
      <c r="CE109" s="186"/>
      <c r="CF109" s="186"/>
      <c r="CG109" s="186"/>
      <c r="CH109" s="186"/>
      <c r="CI109" s="186"/>
      <c r="CJ109" s="186"/>
      <c r="CK109" s="186"/>
      <c r="CL109" s="186"/>
      <c r="CM109" s="186"/>
      <c r="CN109" s="186"/>
      <c r="CO109" s="186"/>
      <c r="CP109" s="186"/>
      <c r="CQ109" s="186"/>
      <c r="CR109" s="186"/>
      <c r="CS109" s="186"/>
      <c r="CT109" s="186"/>
      <c r="CU109" s="186"/>
      <c r="CV109" s="186"/>
      <c r="CW109" s="186"/>
      <c r="CX109" s="186"/>
      <c r="CY109" s="186"/>
      <c r="CZ109" s="186"/>
      <c r="DA109" s="186"/>
      <c r="DB109" s="186"/>
      <c r="DC109" s="186"/>
      <c r="DD109" s="186"/>
      <c r="DE109" s="186"/>
      <c r="DF109" s="186"/>
      <c r="DG109" s="186"/>
      <c r="DH109" s="186"/>
      <c r="DI109" s="186"/>
      <c r="DJ109" s="186"/>
      <c r="DK109" s="186"/>
      <c r="DL109" s="186"/>
      <c r="DM109" s="186"/>
      <c r="DN109" s="186"/>
      <c r="DO109" s="186"/>
      <c r="DP109" s="186"/>
      <c r="DQ109" s="186"/>
      <c r="DR109" s="186"/>
      <c r="DS109" s="186"/>
      <c r="DT109" s="186"/>
      <c r="DU109" s="186"/>
      <c r="DV109" s="186"/>
      <c r="DW109" s="186"/>
      <c r="DX109" s="186"/>
      <c r="DY109" s="186"/>
      <c r="DZ109" s="186"/>
      <c r="EA109" s="186"/>
      <c r="EB109" s="186"/>
      <c r="EC109" s="186"/>
      <c r="ED109" s="186"/>
      <c r="EE109" s="186"/>
      <c r="EF109" s="186"/>
      <c r="EG109" s="186"/>
      <c r="EH109" s="186"/>
      <c r="EI109" s="186"/>
      <c r="EJ109" s="186"/>
      <c r="EK109" s="186"/>
      <c r="EL109" s="186"/>
      <c r="EM109" s="186"/>
      <c r="EN109" s="186"/>
      <c r="EO109" s="186"/>
      <c r="EP109" s="186"/>
      <c r="EQ109" s="186"/>
      <c r="ER109" s="186"/>
      <c r="ES109" s="186"/>
      <c r="ET109" s="186"/>
      <c r="EU109" s="186"/>
      <c r="EV109" s="186"/>
      <c r="EW109" s="186"/>
      <c r="EX109" s="186"/>
      <c r="EY109" s="186"/>
      <c r="EZ109" s="186"/>
      <c r="FA109" s="186"/>
      <c r="FB109" s="186"/>
      <c r="FC109" s="186"/>
      <c r="FD109" s="186"/>
      <c r="FE109" s="186"/>
      <c r="FF109" s="186"/>
      <c r="FG109" s="186"/>
      <c r="FH109" s="186"/>
      <c r="FI109" s="186"/>
      <c r="FJ109" s="186"/>
      <c r="FK109" s="186"/>
      <c r="FL109" s="186"/>
      <c r="FM109" s="186"/>
      <c r="FN109" s="186"/>
      <c r="FO109" s="186"/>
      <c r="FP109" s="186"/>
      <c r="FQ109" s="186"/>
      <c r="FR109" s="186"/>
      <c r="FS109" s="186"/>
      <c r="FT109" s="186"/>
      <c r="FU109" s="186"/>
      <c r="FV109" s="186"/>
      <c r="FW109" s="186"/>
      <c r="FX109" s="186"/>
      <c r="FY109" s="186"/>
      <c r="FZ109" s="186"/>
      <c r="GA109" s="186"/>
      <c r="GB109" s="186"/>
      <c r="GC109" s="186"/>
      <c r="GD109" s="186"/>
      <c r="GE109" s="186"/>
      <c r="GF109" s="186"/>
      <c r="GG109" s="186"/>
      <c r="GH109" s="186"/>
      <c r="GI109" s="186"/>
      <c r="GJ109" s="186"/>
      <c r="GK109" s="186"/>
      <c r="GL109" s="186"/>
      <c r="GM109" s="186"/>
      <c r="GN109" s="186"/>
      <c r="GO109" s="186"/>
      <c r="GP109" s="186"/>
      <c r="GQ109" s="186"/>
      <c r="GR109" s="186"/>
      <c r="GS109" s="186"/>
      <c r="GT109" s="186"/>
      <c r="GU109" s="186"/>
      <c r="GV109" s="186"/>
      <c r="GW109" s="186"/>
      <c r="GX109" s="186"/>
      <c r="GY109" s="186"/>
      <c r="GZ109" s="186"/>
      <c r="HA109" s="186"/>
      <c r="HB109" s="186"/>
      <c r="HC109" s="186"/>
      <c r="HD109" s="186"/>
      <c r="HE109" s="186"/>
      <c r="HF109" s="186"/>
      <c r="HG109" s="186"/>
      <c r="HH109" s="186"/>
      <c r="HI109" s="186"/>
      <c r="HJ109" s="186"/>
      <c r="HK109" s="186"/>
      <c r="HL109" s="186"/>
      <c r="HM109" s="186"/>
      <c r="HN109" s="186"/>
      <c r="HO109" s="186"/>
      <c r="HP109" s="186"/>
      <c r="HQ109" s="186"/>
      <c r="HR109" s="186"/>
      <c r="HS109" s="186"/>
      <c r="HT109" s="186"/>
      <c r="HU109" s="186"/>
      <c r="HV109" s="186"/>
      <c r="HW109" s="186"/>
      <c r="HX109" s="186"/>
      <c r="HY109" s="186"/>
      <c r="HZ109" s="186"/>
      <c r="IA109" s="186"/>
      <c r="IB109" s="186"/>
      <c r="IC109" s="186"/>
      <c r="ID109" s="186"/>
      <c r="IE109" s="186"/>
      <c r="IF109" s="186"/>
      <c r="IG109" s="186"/>
      <c r="IH109" s="186"/>
      <c r="II109" s="186"/>
      <c r="IJ109" s="186"/>
      <c r="IK109" s="186"/>
      <c r="IL109" s="186"/>
      <c r="IM109" s="186"/>
      <c r="IN109" s="186"/>
      <c r="IO109" s="186"/>
      <c r="IP109" s="186"/>
      <c r="IQ109" s="186"/>
      <c r="IR109" s="186"/>
      <c r="IS109" s="186"/>
      <c r="IT109" s="186"/>
      <c r="IU109" s="186"/>
      <c r="IV109" s="186"/>
    </row>
    <row r="110" spans="2:256" s="133" customFormat="1" ht="38.25">
      <c r="B110" s="311"/>
      <c r="C110" s="134" t="s">
        <v>138</v>
      </c>
      <c r="D110" s="178" t="s">
        <v>360</v>
      </c>
      <c r="E110" s="179" t="s">
        <v>135</v>
      </c>
      <c r="F110" s="180">
        <v>1</v>
      </c>
      <c r="G110" s="177" t="s">
        <v>140</v>
      </c>
      <c r="H110" s="139"/>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72" t="s">
        <v>279</v>
      </c>
      <c r="AZ110" s="141">
        <v>1470</v>
      </c>
      <c r="BA110" s="142"/>
      <c r="BB110" s="141">
        <f t="shared" si="28"/>
        <v>1470</v>
      </c>
      <c r="BC110" s="141">
        <f t="shared" si="29"/>
        <v>1470</v>
      </c>
      <c r="BD110" s="141">
        <f t="shared" si="30"/>
        <v>1470</v>
      </c>
      <c r="BE110" s="182"/>
      <c r="BF110" s="142"/>
      <c r="BG110" s="143">
        <v>1765</v>
      </c>
      <c r="BH110" s="143">
        <f t="shared" si="31"/>
        <v>1765</v>
      </c>
      <c r="BI110" s="143">
        <f t="shared" si="32"/>
        <v>1765</v>
      </c>
      <c r="BJ110" s="183"/>
      <c r="BK110" s="143">
        <f t="shared" si="33"/>
        <v>3235</v>
      </c>
      <c r="BL110" s="143">
        <f t="shared" si="34"/>
        <v>3235</v>
      </c>
      <c r="BM110" s="191">
        <f>SUM(BD14:BD108)</f>
        <v>5274.1230000000014</v>
      </c>
      <c r="BN110" s="191">
        <f>SUM(BL14:BL110)</f>
        <v>8872.478750000002</v>
      </c>
      <c r="BO110" s="181"/>
      <c r="BP110" s="181"/>
      <c r="BQ110" s="181"/>
      <c r="BR110" s="181"/>
      <c r="BS110" s="181"/>
      <c r="BT110" s="181"/>
      <c r="BU110" s="181"/>
      <c r="BV110" s="181"/>
      <c r="BW110" s="181"/>
      <c r="BX110" s="181"/>
      <c r="BY110" s="181"/>
      <c r="BZ110" s="181"/>
      <c r="CA110" s="181"/>
      <c r="CB110" s="181"/>
      <c r="CC110" s="181"/>
      <c r="CD110" s="181"/>
      <c r="CE110" s="181"/>
      <c r="CF110" s="181"/>
      <c r="CG110" s="181"/>
      <c r="CH110" s="181"/>
      <c r="CI110" s="181"/>
      <c r="CJ110" s="181"/>
      <c r="CK110" s="181"/>
      <c r="CL110" s="181"/>
      <c r="CM110" s="181"/>
      <c r="CN110" s="181"/>
      <c r="CO110" s="181"/>
      <c r="CP110" s="181"/>
      <c r="CQ110" s="181"/>
      <c r="CR110" s="181"/>
      <c r="CS110" s="181"/>
      <c r="CT110" s="181"/>
      <c r="CU110" s="181"/>
      <c r="CV110" s="181"/>
      <c r="CW110" s="181"/>
      <c r="CX110" s="181"/>
      <c r="CY110" s="181"/>
      <c r="CZ110" s="181"/>
      <c r="DA110" s="181"/>
      <c r="DB110" s="181"/>
      <c r="DC110" s="181"/>
      <c r="DD110" s="181"/>
      <c r="DE110" s="181"/>
      <c r="DF110" s="181"/>
      <c r="DG110" s="181"/>
      <c r="DH110" s="181"/>
      <c r="DI110" s="181"/>
      <c r="DJ110" s="181"/>
      <c r="DK110" s="181"/>
      <c r="DL110" s="181"/>
      <c r="DM110" s="181"/>
      <c r="DN110" s="181"/>
      <c r="DO110" s="181"/>
      <c r="DP110" s="181"/>
      <c r="DQ110" s="181"/>
      <c r="DR110" s="181"/>
      <c r="DS110" s="181"/>
      <c r="DT110" s="181"/>
      <c r="DU110" s="181"/>
      <c r="DV110" s="181"/>
      <c r="DW110" s="181"/>
      <c r="DX110" s="181"/>
      <c r="DY110" s="181"/>
      <c r="DZ110" s="181"/>
      <c r="EA110" s="181"/>
      <c r="EB110" s="181"/>
      <c r="EC110" s="181"/>
      <c r="ED110" s="181"/>
      <c r="EE110" s="181"/>
      <c r="EF110" s="181"/>
      <c r="EG110" s="181"/>
      <c r="EH110" s="181"/>
      <c r="EI110" s="181"/>
      <c r="EJ110" s="181"/>
      <c r="EK110" s="181"/>
      <c r="EL110" s="181"/>
      <c r="EM110" s="181"/>
      <c r="EN110" s="181"/>
      <c r="EO110" s="181"/>
      <c r="EP110" s="181"/>
      <c r="EQ110" s="181"/>
      <c r="ER110" s="181"/>
      <c r="ES110" s="181"/>
      <c r="ET110" s="181"/>
      <c r="EU110" s="181"/>
      <c r="EV110" s="181"/>
      <c r="EW110" s="181"/>
      <c r="EX110" s="181"/>
      <c r="EY110" s="181"/>
      <c r="EZ110" s="181"/>
      <c r="FA110" s="181"/>
      <c r="FB110" s="181"/>
      <c r="FC110" s="181"/>
      <c r="FD110" s="181"/>
      <c r="FE110" s="181"/>
      <c r="FF110" s="181"/>
      <c r="FG110" s="181"/>
      <c r="FH110" s="181"/>
      <c r="FI110" s="181"/>
      <c r="FJ110" s="181"/>
      <c r="FK110" s="181"/>
      <c r="FL110" s="181"/>
      <c r="FM110" s="181"/>
      <c r="FN110" s="181"/>
      <c r="FO110" s="181"/>
      <c r="FP110" s="181"/>
      <c r="FQ110" s="181"/>
      <c r="FR110" s="181"/>
      <c r="FS110" s="181"/>
      <c r="FT110" s="181"/>
      <c r="FU110" s="181"/>
      <c r="FV110" s="181"/>
      <c r="FW110" s="181"/>
      <c r="FX110" s="181"/>
      <c r="FY110" s="181"/>
      <c r="FZ110" s="181"/>
      <c r="GA110" s="181"/>
      <c r="GB110" s="181"/>
      <c r="GC110" s="181"/>
      <c r="GD110" s="181"/>
      <c r="GE110" s="181"/>
      <c r="GF110" s="181"/>
      <c r="GG110" s="181"/>
      <c r="GH110" s="181"/>
      <c r="GI110" s="181"/>
      <c r="GJ110" s="181"/>
      <c r="GK110" s="181"/>
      <c r="GL110" s="181"/>
      <c r="GM110" s="181"/>
      <c r="GN110" s="181"/>
      <c r="GO110" s="181"/>
      <c r="GP110" s="181"/>
      <c r="GQ110" s="181"/>
      <c r="GR110" s="181"/>
      <c r="GS110" s="181"/>
      <c r="GT110" s="181"/>
      <c r="GU110" s="181"/>
      <c r="GV110" s="181"/>
      <c r="GW110" s="181"/>
      <c r="GX110" s="181"/>
      <c r="GY110" s="181"/>
      <c r="GZ110" s="181"/>
      <c r="HA110" s="181"/>
      <c r="HB110" s="181"/>
      <c r="HC110" s="181"/>
      <c r="HD110" s="181"/>
      <c r="HE110" s="181"/>
      <c r="HF110" s="181"/>
      <c r="HG110" s="181"/>
      <c r="HH110" s="181"/>
      <c r="HI110" s="181"/>
      <c r="HJ110" s="181"/>
      <c r="HK110" s="181"/>
      <c r="HL110" s="181"/>
      <c r="HM110" s="181"/>
      <c r="HN110" s="181"/>
      <c r="HO110" s="181"/>
      <c r="HP110" s="181"/>
      <c r="HQ110" s="181"/>
      <c r="HR110" s="181"/>
      <c r="HS110" s="181"/>
      <c r="HT110" s="181"/>
      <c r="HU110" s="181"/>
      <c r="HV110" s="181"/>
      <c r="HW110" s="181"/>
      <c r="HX110" s="181"/>
      <c r="HY110" s="181"/>
      <c r="HZ110" s="181"/>
      <c r="IA110" s="181"/>
      <c r="IB110" s="181"/>
      <c r="IC110" s="181"/>
      <c r="ID110" s="181"/>
      <c r="IE110" s="181"/>
      <c r="IF110" s="181"/>
      <c r="IG110" s="181"/>
      <c r="IH110" s="181"/>
      <c r="II110" s="181"/>
      <c r="IJ110" s="181"/>
      <c r="IK110" s="181"/>
      <c r="IL110" s="181"/>
      <c r="IM110" s="181"/>
      <c r="IN110" s="181"/>
      <c r="IO110" s="181"/>
      <c r="IP110" s="181"/>
      <c r="IQ110" s="181"/>
      <c r="IR110" s="181"/>
      <c r="IS110" s="181"/>
      <c r="IT110" s="181"/>
      <c r="IU110" s="181"/>
      <c r="IV110" s="181"/>
    </row>
    <row r="111" spans="2:256" s="133" customFormat="1">
      <c r="B111" s="313"/>
      <c r="C111" s="134"/>
      <c r="D111" s="178"/>
      <c r="E111" s="192"/>
      <c r="F111" s="193"/>
      <c r="G111" s="177"/>
      <c r="H111" s="139"/>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72"/>
      <c r="AZ111" s="141"/>
      <c r="BA111" s="142"/>
      <c r="BB111" s="141"/>
      <c r="BC111" s="141"/>
      <c r="BD111" s="141"/>
      <c r="BE111" s="182"/>
      <c r="BF111" s="142"/>
      <c r="BG111" s="143"/>
      <c r="BH111" s="143"/>
      <c r="BI111" s="143"/>
      <c r="BJ111" s="183"/>
      <c r="BK111" s="143"/>
      <c r="BL111" s="143"/>
      <c r="BM111" s="191"/>
      <c r="BN111" s="191"/>
      <c r="BO111" s="181"/>
      <c r="BP111" s="181"/>
      <c r="BQ111" s="181"/>
      <c r="BR111" s="181"/>
      <c r="BS111" s="181"/>
      <c r="BT111" s="181"/>
      <c r="BU111" s="181"/>
      <c r="BV111" s="181"/>
      <c r="BW111" s="181"/>
      <c r="BX111" s="181"/>
      <c r="BY111" s="181"/>
      <c r="BZ111" s="181"/>
      <c r="CA111" s="181"/>
      <c r="CB111" s="181"/>
      <c r="CC111" s="181"/>
      <c r="CD111" s="181"/>
      <c r="CE111" s="181"/>
      <c r="CF111" s="181"/>
      <c r="CG111" s="181"/>
      <c r="CH111" s="181"/>
      <c r="CI111" s="181"/>
      <c r="CJ111" s="181"/>
      <c r="CK111" s="181"/>
      <c r="CL111" s="181"/>
      <c r="CM111" s="181"/>
      <c r="CN111" s="181"/>
      <c r="CO111" s="181"/>
      <c r="CP111" s="181"/>
      <c r="CQ111" s="181"/>
      <c r="CR111" s="181"/>
      <c r="CS111" s="181"/>
      <c r="CT111" s="181"/>
      <c r="CU111" s="181"/>
      <c r="CV111" s="181"/>
      <c r="CW111" s="181"/>
      <c r="CX111" s="181"/>
      <c r="CY111" s="181"/>
      <c r="CZ111" s="181"/>
      <c r="DA111" s="181"/>
      <c r="DB111" s="181"/>
      <c r="DC111" s="181"/>
      <c r="DD111" s="181"/>
      <c r="DE111" s="181"/>
      <c r="DF111" s="181"/>
      <c r="DG111" s="181"/>
      <c r="DH111" s="181"/>
      <c r="DI111" s="181"/>
      <c r="DJ111" s="181"/>
      <c r="DK111" s="181"/>
      <c r="DL111" s="181"/>
      <c r="DM111" s="181"/>
      <c r="DN111" s="181"/>
      <c r="DO111" s="181"/>
      <c r="DP111" s="181"/>
      <c r="DQ111" s="181"/>
      <c r="DR111" s="181"/>
      <c r="DS111" s="181"/>
      <c r="DT111" s="181"/>
      <c r="DU111" s="181"/>
      <c r="DV111" s="181"/>
      <c r="DW111" s="181"/>
      <c r="DX111" s="181"/>
      <c r="DY111" s="181"/>
      <c r="DZ111" s="181"/>
      <c r="EA111" s="181"/>
      <c r="EB111" s="181"/>
      <c r="EC111" s="181"/>
      <c r="ED111" s="181"/>
      <c r="EE111" s="181"/>
      <c r="EF111" s="181"/>
      <c r="EG111" s="181"/>
      <c r="EH111" s="181"/>
      <c r="EI111" s="181"/>
      <c r="EJ111" s="181"/>
      <c r="EK111" s="181"/>
      <c r="EL111" s="181"/>
      <c r="EM111" s="181"/>
      <c r="EN111" s="181"/>
      <c r="EO111" s="181"/>
      <c r="EP111" s="181"/>
      <c r="EQ111" s="181"/>
      <c r="ER111" s="181"/>
      <c r="ES111" s="181"/>
      <c r="ET111" s="181"/>
      <c r="EU111" s="181"/>
      <c r="EV111" s="181"/>
      <c r="EW111" s="181"/>
      <c r="EX111" s="181"/>
      <c r="EY111" s="181"/>
      <c r="EZ111" s="181"/>
      <c r="FA111" s="181"/>
      <c r="FB111" s="181"/>
      <c r="FC111" s="181"/>
      <c r="FD111" s="181"/>
      <c r="FE111" s="181"/>
      <c r="FF111" s="181"/>
      <c r="FG111" s="181"/>
      <c r="FH111" s="181"/>
      <c r="FI111" s="181"/>
      <c r="FJ111" s="181"/>
      <c r="FK111" s="181"/>
      <c r="FL111" s="181"/>
      <c r="FM111" s="181"/>
      <c r="FN111" s="181"/>
      <c r="FO111" s="181"/>
      <c r="FP111" s="181"/>
      <c r="FQ111" s="181"/>
      <c r="FR111" s="181"/>
      <c r="FS111" s="181"/>
      <c r="FT111" s="181"/>
      <c r="FU111" s="181"/>
      <c r="FV111" s="181"/>
      <c r="FW111" s="181"/>
      <c r="FX111" s="181"/>
      <c r="FY111" s="181"/>
      <c r="FZ111" s="181"/>
      <c r="GA111" s="181"/>
      <c r="GB111" s="181"/>
      <c r="GC111" s="181"/>
      <c r="GD111" s="181"/>
      <c r="GE111" s="181"/>
      <c r="GF111" s="181"/>
      <c r="GG111" s="181"/>
      <c r="GH111" s="181"/>
      <c r="GI111" s="181"/>
      <c r="GJ111" s="181"/>
      <c r="GK111" s="181"/>
      <c r="GL111" s="181"/>
      <c r="GM111" s="181"/>
      <c r="GN111" s="181"/>
      <c r="GO111" s="181"/>
      <c r="GP111" s="181"/>
      <c r="GQ111" s="181"/>
      <c r="GR111" s="181"/>
      <c r="GS111" s="181"/>
      <c r="GT111" s="181"/>
      <c r="GU111" s="181"/>
      <c r="GV111" s="181"/>
      <c r="GW111" s="181"/>
      <c r="GX111" s="181"/>
      <c r="GY111" s="181"/>
      <c r="GZ111" s="181"/>
      <c r="HA111" s="181"/>
      <c r="HB111" s="181"/>
      <c r="HC111" s="181"/>
      <c r="HD111" s="181"/>
      <c r="HE111" s="181"/>
      <c r="HF111" s="181"/>
      <c r="HG111" s="181"/>
      <c r="HH111" s="181"/>
      <c r="HI111" s="181"/>
      <c r="HJ111" s="181"/>
      <c r="HK111" s="181"/>
      <c r="HL111" s="181"/>
      <c r="HM111" s="181"/>
      <c r="HN111" s="181"/>
      <c r="HO111" s="181"/>
      <c r="HP111" s="181"/>
      <c r="HQ111" s="181"/>
      <c r="HR111" s="181"/>
      <c r="HS111" s="181"/>
      <c r="HT111" s="181"/>
      <c r="HU111" s="181"/>
      <c r="HV111" s="181"/>
      <c r="HW111" s="181"/>
      <c r="HX111" s="181"/>
      <c r="HY111" s="181"/>
      <c r="HZ111" s="181"/>
      <c r="IA111" s="181"/>
      <c r="IB111" s="181"/>
      <c r="IC111" s="181"/>
      <c r="ID111" s="181"/>
      <c r="IE111" s="181"/>
      <c r="IF111" s="181"/>
      <c r="IG111" s="181"/>
      <c r="IH111" s="181"/>
      <c r="II111" s="181"/>
      <c r="IJ111" s="181"/>
      <c r="IK111" s="181"/>
      <c r="IL111" s="181"/>
      <c r="IM111" s="181"/>
      <c r="IN111" s="181"/>
      <c r="IO111" s="181"/>
      <c r="IP111" s="181"/>
      <c r="IQ111" s="181"/>
      <c r="IR111" s="181"/>
      <c r="IS111" s="181"/>
      <c r="IT111" s="181"/>
      <c r="IU111" s="181"/>
      <c r="IV111" s="181"/>
    </row>
    <row r="112" spans="2:256" s="133" customFormat="1" ht="51">
      <c r="B112" s="314" t="s">
        <v>181</v>
      </c>
      <c r="C112" s="136"/>
      <c r="D112" s="214" t="s">
        <v>499</v>
      </c>
      <c r="E112" s="167" t="s">
        <v>135</v>
      </c>
      <c r="F112" s="168">
        <v>1</v>
      </c>
      <c r="G112" s="206">
        <v>0</v>
      </c>
      <c r="H112" s="194" t="str">
        <f>IF(G112=0," ",F112*G112)</f>
        <v xml:space="preserve"> </v>
      </c>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47">
        <v>3210.9</v>
      </c>
      <c r="AZ112" s="248">
        <v>1664.4</v>
      </c>
      <c r="BA112" s="249">
        <v>-0.1</v>
      </c>
      <c r="BB112" s="250">
        <f>IF(F112=0," ",AZ112-(AZ112*BA112))</f>
        <v>1830.8400000000001</v>
      </c>
      <c r="BC112" s="250">
        <f>IF(F112=0," ",AZ112*F112)</f>
        <v>1664.4</v>
      </c>
      <c r="BD112" s="250">
        <f>IF(F112=0," ",BC112-(BC112*BA112))</f>
        <v>1830.8400000000001</v>
      </c>
      <c r="BE112" s="251"/>
      <c r="BF112" s="252"/>
      <c r="BG112" s="253"/>
      <c r="BH112" s="253">
        <f t="shared" ref="BH112:BH167" si="36">IF(F112=0," ",IF(BF112=0,BG112,BB112*BF112))</f>
        <v>0</v>
      </c>
      <c r="BI112" s="253">
        <f t="shared" ref="BI112:BI167" si="37">IF(F112=0," ",IF(BF112=0,BG112*F112,BB112*BF112*F112))</f>
        <v>0</v>
      </c>
      <c r="BJ112" s="254"/>
      <c r="BK112" s="255">
        <f t="shared" ref="BK112:BK167" si="38">IF(F112=0," ",BB112+BH112)</f>
        <v>1830.8400000000001</v>
      </c>
      <c r="BL112" s="256">
        <f t="shared" ref="BL112:BL167" si="39">IF(F112=0," ",BD112+BI112)</f>
        <v>1830.8400000000001</v>
      </c>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8"/>
      <c r="DF112" s="218"/>
      <c r="DG112" s="218"/>
      <c r="DH112" s="218"/>
      <c r="DI112" s="218"/>
      <c r="DJ112" s="218"/>
      <c r="DK112" s="218"/>
      <c r="DL112" s="218"/>
      <c r="DM112" s="218"/>
      <c r="DN112" s="218"/>
      <c r="DO112" s="218"/>
      <c r="DP112" s="218"/>
      <c r="DQ112" s="218"/>
      <c r="DR112" s="218"/>
      <c r="DS112" s="218"/>
      <c r="DT112" s="218"/>
      <c r="DU112" s="218"/>
      <c r="DV112" s="218"/>
      <c r="DW112" s="218"/>
      <c r="DX112" s="218"/>
      <c r="DY112" s="218"/>
      <c r="DZ112" s="218"/>
      <c r="EA112" s="218"/>
      <c r="EB112" s="218"/>
      <c r="EC112" s="218"/>
      <c r="ED112" s="218"/>
      <c r="EE112" s="218"/>
      <c r="EF112" s="218"/>
      <c r="EG112" s="218"/>
      <c r="EH112" s="218"/>
      <c r="EI112" s="218"/>
      <c r="EJ112" s="218"/>
      <c r="EK112" s="218"/>
      <c r="EL112" s="218"/>
      <c r="EM112" s="218"/>
      <c r="EN112" s="218"/>
      <c r="EO112" s="218"/>
      <c r="EP112" s="218"/>
      <c r="EQ112" s="218"/>
      <c r="ER112" s="218"/>
      <c r="ES112" s="218"/>
      <c r="ET112" s="218"/>
      <c r="EU112" s="218"/>
      <c r="EV112" s="218"/>
      <c r="EW112" s="218"/>
      <c r="EX112" s="218"/>
      <c r="EY112" s="218"/>
      <c r="EZ112" s="218"/>
      <c r="FA112" s="218"/>
      <c r="FB112" s="218"/>
      <c r="FC112" s="218"/>
      <c r="FD112" s="218"/>
      <c r="FE112" s="218"/>
      <c r="FF112" s="218"/>
      <c r="FG112" s="218"/>
      <c r="FH112" s="218"/>
      <c r="FI112" s="218"/>
      <c r="FJ112" s="218"/>
      <c r="FK112" s="218"/>
      <c r="FL112" s="218"/>
      <c r="FM112" s="218"/>
      <c r="FN112" s="218"/>
      <c r="FO112" s="218"/>
      <c r="FP112" s="218"/>
      <c r="FQ112" s="218"/>
      <c r="FR112" s="218"/>
      <c r="FS112" s="218"/>
      <c r="FT112" s="218"/>
      <c r="FU112" s="218"/>
      <c r="FV112" s="218"/>
      <c r="FW112" s="218"/>
      <c r="FX112" s="218"/>
      <c r="FY112" s="218"/>
      <c r="FZ112" s="218"/>
      <c r="GA112" s="218"/>
      <c r="GB112" s="218"/>
      <c r="GC112" s="218"/>
      <c r="GD112" s="218"/>
      <c r="GE112" s="218"/>
      <c r="GF112" s="218"/>
      <c r="GG112" s="218"/>
      <c r="GH112" s="218"/>
      <c r="GI112" s="218"/>
      <c r="GJ112" s="218"/>
      <c r="GK112" s="218"/>
      <c r="GL112" s="218"/>
      <c r="GM112" s="218"/>
      <c r="GN112" s="218"/>
      <c r="GO112" s="218"/>
      <c r="GP112" s="218"/>
      <c r="GQ112" s="218"/>
      <c r="GR112" s="218"/>
      <c r="GS112" s="218"/>
      <c r="GT112" s="218"/>
      <c r="GU112" s="218"/>
      <c r="GV112" s="218"/>
      <c r="GW112" s="218"/>
      <c r="GX112" s="218"/>
      <c r="GY112" s="218"/>
      <c r="GZ112" s="218"/>
      <c r="HA112" s="218"/>
      <c r="HB112" s="218"/>
      <c r="HC112" s="218"/>
      <c r="HD112" s="218"/>
      <c r="HE112" s="218"/>
      <c r="HF112" s="218"/>
      <c r="HG112" s="218"/>
      <c r="HH112" s="218"/>
      <c r="HI112" s="218"/>
      <c r="HJ112" s="218"/>
      <c r="HK112" s="218"/>
      <c r="HL112" s="218"/>
      <c r="HM112" s="218"/>
      <c r="HN112" s="218"/>
      <c r="HO112" s="218"/>
      <c r="HP112" s="218"/>
      <c r="HQ112" s="218"/>
      <c r="HR112" s="218"/>
      <c r="HS112" s="218"/>
      <c r="HT112" s="218"/>
      <c r="HU112" s="218"/>
      <c r="HV112" s="218"/>
      <c r="HW112" s="218"/>
      <c r="HX112" s="218"/>
      <c r="HY112" s="218"/>
      <c r="HZ112" s="218"/>
      <c r="IA112" s="218"/>
      <c r="IB112" s="218"/>
      <c r="IC112" s="218"/>
      <c r="ID112" s="218"/>
      <c r="IE112" s="218"/>
      <c r="IF112" s="218"/>
      <c r="IG112" s="218"/>
      <c r="IH112" s="218"/>
      <c r="II112" s="218"/>
      <c r="IJ112" s="218"/>
      <c r="IK112" s="218"/>
      <c r="IL112" s="218"/>
      <c r="IM112" s="218"/>
      <c r="IN112" s="218"/>
      <c r="IO112" s="218"/>
      <c r="IP112" s="218"/>
      <c r="IQ112" s="218"/>
      <c r="IR112" s="218"/>
      <c r="IS112" s="218"/>
      <c r="IT112" s="218"/>
      <c r="IU112" s="218"/>
      <c r="IV112" s="218"/>
    </row>
    <row r="113" spans="2:256" s="257" customFormat="1" ht="58.5" customHeight="1">
      <c r="B113" s="315"/>
      <c r="C113" s="258"/>
      <c r="D113" s="259" t="s">
        <v>500</v>
      </c>
      <c r="E113" s="260"/>
      <c r="F113" s="261"/>
      <c r="G113" s="262" t="str">
        <f>IF(E113=0," ",E113*F113)</f>
        <v xml:space="preserve"> </v>
      </c>
      <c r="H113" s="263"/>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5"/>
      <c r="AZ113" s="266"/>
      <c r="BA113" s="267"/>
      <c r="BB113" s="250" t="str">
        <f t="shared" ref="BB113:BB167" si="40">IF(F113=0," ",AZ113-(AZ113*BA113))</f>
        <v xml:space="preserve"> </v>
      </c>
      <c r="BC113" s="250" t="str">
        <f t="shared" ref="BC113:BC167" si="41">IF(F113=0," ",AZ113*F113)</f>
        <v xml:space="preserve"> </v>
      </c>
      <c r="BD113" s="250" t="str">
        <f t="shared" ref="BD113:BD167" si="42">IF(F113=0," ",BC113-(BC113*BA113))</f>
        <v xml:space="preserve"> </v>
      </c>
      <c r="BE113" s="265"/>
      <c r="BF113" s="268"/>
      <c r="BG113" s="253"/>
      <c r="BH113" s="253" t="str">
        <f t="shared" si="36"/>
        <v xml:space="preserve"> </v>
      </c>
      <c r="BI113" s="253" t="str">
        <f t="shared" si="37"/>
        <v xml:space="preserve"> </v>
      </c>
      <c r="BJ113" s="269"/>
      <c r="BK113" s="255" t="str">
        <f t="shared" si="38"/>
        <v xml:space="preserve"> </v>
      </c>
      <c r="BL113" s="256" t="str">
        <f t="shared" si="39"/>
        <v xml:space="preserve"> </v>
      </c>
      <c r="BM113" s="264"/>
      <c r="BN113" s="264"/>
      <c r="BO113" s="264"/>
      <c r="BP113" s="264"/>
      <c r="BQ113" s="264"/>
      <c r="BR113" s="264"/>
      <c r="BS113" s="264"/>
      <c r="BT113" s="264"/>
      <c r="BU113" s="264"/>
      <c r="BV113" s="264"/>
      <c r="BW113" s="264"/>
      <c r="BX113" s="264"/>
      <c r="BY113" s="264"/>
      <c r="BZ113" s="264"/>
      <c r="CA113" s="264"/>
      <c r="CB113" s="264"/>
      <c r="CC113" s="264"/>
      <c r="CD113" s="264"/>
      <c r="CE113" s="264"/>
      <c r="CF113" s="264"/>
      <c r="CG113" s="264"/>
      <c r="CH113" s="264"/>
      <c r="CI113" s="264"/>
      <c r="CJ113" s="264"/>
      <c r="CK113" s="264"/>
      <c r="CL113" s="264"/>
      <c r="CM113" s="264"/>
      <c r="CN113" s="264"/>
      <c r="CO113" s="264"/>
      <c r="CP113" s="264"/>
      <c r="CQ113" s="264"/>
      <c r="CR113" s="264"/>
      <c r="CS113" s="264"/>
      <c r="CT113" s="264"/>
      <c r="CU113" s="264"/>
      <c r="CV113" s="264"/>
      <c r="CW113" s="264"/>
      <c r="CX113" s="264"/>
      <c r="CY113" s="264"/>
      <c r="CZ113" s="264"/>
      <c r="DA113" s="264"/>
      <c r="DB113" s="264"/>
      <c r="DC113" s="264"/>
      <c r="DD113" s="264"/>
      <c r="DE113" s="264"/>
      <c r="DF113" s="264"/>
      <c r="DG113" s="264"/>
      <c r="DH113" s="264"/>
      <c r="DI113" s="264"/>
      <c r="DJ113" s="264"/>
      <c r="DK113" s="264"/>
      <c r="DL113" s="264"/>
      <c r="DM113" s="264"/>
      <c r="DN113" s="264"/>
      <c r="DO113" s="264"/>
      <c r="DP113" s="264"/>
      <c r="DQ113" s="264"/>
      <c r="DR113" s="264"/>
      <c r="DS113" s="264"/>
      <c r="DT113" s="264"/>
      <c r="DU113" s="264"/>
      <c r="DV113" s="264"/>
      <c r="DW113" s="264"/>
      <c r="DX113" s="264"/>
      <c r="DY113" s="264"/>
      <c r="DZ113" s="264"/>
      <c r="EA113" s="264"/>
      <c r="EB113" s="264"/>
      <c r="EC113" s="264"/>
      <c r="ED113" s="264"/>
      <c r="EE113" s="264"/>
      <c r="EF113" s="264"/>
      <c r="EG113" s="264"/>
      <c r="EH113" s="264"/>
      <c r="EI113" s="264"/>
      <c r="EJ113" s="264"/>
      <c r="EK113" s="264"/>
      <c r="EL113" s="264"/>
      <c r="EM113" s="264"/>
      <c r="EN113" s="264"/>
      <c r="EO113" s="264"/>
      <c r="EP113" s="264"/>
      <c r="EQ113" s="264"/>
      <c r="ER113" s="264"/>
      <c r="ES113" s="264"/>
      <c r="ET113" s="264"/>
      <c r="EU113" s="264"/>
      <c r="EV113" s="264"/>
      <c r="EW113" s="264"/>
      <c r="EX113" s="264"/>
      <c r="EY113" s="264"/>
      <c r="EZ113" s="264"/>
      <c r="FA113" s="264"/>
      <c r="FB113" s="264"/>
      <c r="FC113" s="264"/>
      <c r="FD113" s="264"/>
      <c r="FE113" s="264"/>
      <c r="FF113" s="264"/>
      <c r="FG113" s="264"/>
      <c r="FH113" s="264"/>
      <c r="FI113" s="264"/>
      <c r="FJ113" s="264"/>
      <c r="FK113" s="264"/>
      <c r="FL113" s="264"/>
      <c r="FM113" s="264"/>
      <c r="FN113" s="264"/>
      <c r="FO113" s="264"/>
      <c r="FP113" s="264"/>
      <c r="FQ113" s="264"/>
      <c r="FR113" s="264"/>
      <c r="FS113" s="264"/>
      <c r="FT113" s="264"/>
      <c r="FU113" s="264"/>
      <c r="FV113" s="264"/>
      <c r="FW113" s="264"/>
      <c r="FX113" s="264"/>
      <c r="FY113" s="264"/>
      <c r="FZ113" s="264"/>
      <c r="GA113" s="264"/>
      <c r="GB113" s="264"/>
      <c r="GC113" s="264"/>
      <c r="GD113" s="264"/>
      <c r="GE113" s="264"/>
      <c r="GF113" s="264"/>
      <c r="GG113" s="264"/>
      <c r="GH113" s="264"/>
      <c r="GI113" s="264"/>
      <c r="GJ113" s="264"/>
      <c r="GK113" s="264"/>
      <c r="GL113" s="264"/>
      <c r="GM113" s="264"/>
      <c r="GN113" s="264"/>
      <c r="GO113" s="264"/>
      <c r="GP113" s="264"/>
      <c r="GQ113" s="264"/>
      <c r="GR113" s="264"/>
      <c r="GS113" s="264"/>
      <c r="GT113" s="264"/>
      <c r="GU113" s="264"/>
      <c r="GV113" s="264"/>
      <c r="GW113" s="264"/>
      <c r="GX113" s="264"/>
      <c r="GY113" s="264"/>
      <c r="GZ113" s="264"/>
      <c r="HA113" s="264"/>
      <c r="HB113" s="264"/>
      <c r="HC113" s="264"/>
      <c r="HD113" s="264"/>
      <c r="HE113" s="264"/>
      <c r="HF113" s="264"/>
      <c r="HG113" s="264"/>
      <c r="HH113" s="264"/>
      <c r="HI113" s="264"/>
      <c r="HJ113" s="264"/>
      <c r="HK113" s="264"/>
      <c r="HL113" s="264"/>
      <c r="HM113" s="264"/>
      <c r="HN113" s="264"/>
      <c r="HO113" s="264"/>
      <c r="HP113" s="264"/>
      <c r="HQ113" s="264"/>
      <c r="HR113" s="264"/>
      <c r="HS113" s="264"/>
      <c r="HT113" s="264"/>
      <c r="HU113" s="264"/>
      <c r="HV113" s="264"/>
      <c r="HW113" s="264"/>
      <c r="HX113" s="264"/>
      <c r="HY113" s="264"/>
      <c r="HZ113" s="264"/>
      <c r="IA113" s="264"/>
      <c r="IB113" s="264"/>
      <c r="IC113" s="264"/>
      <c r="ID113" s="264"/>
      <c r="IE113" s="264"/>
      <c r="IF113" s="264"/>
      <c r="IG113" s="264"/>
      <c r="IH113" s="264"/>
      <c r="II113" s="264"/>
      <c r="IJ113" s="264"/>
      <c r="IK113" s="264"/>
      <c r="IL113" s="264"/>
      <c r="IM113" s="264"/>
      <c r="IN113" s="264"/>
      <c r="IO113" s="264"/>
      <c r="IP113" s="264"/>
      <c r="IQ113" s="264"/>
      <c r="IR113" s="264"/>
      <c r="IS113" s="264"/>
      <c r="IT113" s="264"/>
      <c r="IU113" s="264"/>
      <c r="IV113" s="264"/>
    </row>
    <row r="114" spans="2:256" s="133" customFormat="1">
      <c r="B114" s="311"/>
      <c r="C114" s="185" t="s">
        <v>222</v>
      </c>
      <c r="D114" s="214" t="s">
        <v>501</v>
      </c>
      <c r="E114" s="235"/>
      <c r="F114" s="270"/>
      <c r="G114" s="271"/>
      <c r="H114" s="134"/>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51"/>
      <c r="AZ114" s="248"/>
      <c r="BA114" s="249"/>
      <c r="BB114" s="250" t="str">
        <f t="shared" si="40"/>
        <v xml:space="preserve"> </v>
      </c>
      <c r="BC114" s="250" t="str">
        <f t="shared" si="41"/>
        <v xml:space="preserve"> </v>
      </c>
      <c r="BD114" s="250" t="str">
        <f t="shared" si="42"/>
        <v xml:space="preserve"> </v>
      </c>
      <c r="BE114" s="251"/>
      <c r="BF114" s="252"/>
      <c r="BG114" s="253"/>
      <c r="BH114" s="253" t="str">
        <f t="shared" si="36"/>
        <v xml:space="preserve"> </v>
      </c>
      <c r="BI114" s="253" t="str">
        <f t="shared" si="37"/>
        <v xml:space="preserve"> </v>
      </c>
      <c r="BJ114" s="254"/>
      <c r="BK114" s="255" t="str">
        <f t="shared" si="38"/>
        <v xml:space="preserve"> </v>
      </c>
      <c r="BL114" s="256" t="str">
        <f t="shared" si="39"/>
        <v xml:space="preserve"> </v>
      </c>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8"/>
      <c r="DF114" s="218"/>
      <c r="DG114" s="218"/>
      <c r="DH114" s="218"/>
      <c r="DI114" s="218"/>
      <c r="DJ114" s="218"/>
      <c r="DK114" s="218"/>
      <c r="DL114" s="218"/>
      <c r="DM114" s="218"/>
      <c r="DN114" s="218"/>
      <c r="DO114" s="218"/>
      <c r="DP114" s="218"/>
      <c r="DQ114" s="218"/>
      <c r="DR114" s="218"/>
      <c r="DS114" s="218"/>
      <c r="DT114" s="218"/>
      <c r="DU114" s="218"/>
      <c r="DV114" s="218"/>
      <c r="DW114" s="218"/>
      <c r="DX114" s="218"/>
      <c r="DY114" s="218"/>
      <c r="DZ114" s="218"/>
      <c r="EA114" s="218"/>
      <c r="EB114" s="218"/>
      <c r="EC114" s="218"/>
      <c r="ED114" s="218"/>
      <c r="EE114" s="218"/>
      <c r="EF114" s="218"/>
      <c r="EG114" s="218"/>
      <c r="EH114" s="218"/>
      <c r="EI114" s="218"/>
      <c r="EJ114" s="218"/>
      <c r="EK114" s="218"/>
      <c r="EL114" s="218"/>
      <c r="EM114" s="218"/>
      <c r="EN114" s="218"/>
      <c r="EO114" s="218"/>
      <c r="EP114" s="218"/>
      <c r="EQ114" s="218"/>
      <c r="ER114" s="218"/>
      <c r="ES114" s="218"/>
      <c r="ET114" s="218"/>
      <c r="EU114" s="218"/>
      <c r="EV114" s="218"/>
      <c r="EW114" s="218"/>
      <c r="EX114" s="218"/>
      <c r="EY114" s="218"/>
      <c r="EZ114" s="218"/>
      <c r="FA114" s="218"/>
      <c r="FB114" s="218"/>
      <c r="FC114" s="218"/>
      <c r="FD114" s="218"/>
      <c r="FE114" s="218"/>
      <c r="FF114" s="218"/>
      <c r="FG114" s="218"/>
      <c r="FH114" s="218"/>
      <c r="FI114" s="218"/>
      <c r="FJ114" s="218"/>
      <c r="FK114" s="218"/>
      <c r="FL114" s="218"/>
      <c r="FM114" s="218"/>
      <c r="FN114" s="218"/>
      <c r="FO114" s="218"/>
      <c r="FP114" s="218"/>
      <c r="FQ114" s="218"/>
      <c r="FR114" s="218"/>
      <c r="FS114" s="218"/>
      <c r="FT114" s="218"/>
      <c r="FU114" s="218"/>
      <c r="FV114" s="218"/>
      <c r="FW114" s="218"/>
      <c r="FX114" s="218"/>
      <c r="FY114" s="218"/>
      <c r="FZ114" s="218"/>
      <c r="GA114" s="218"/>
      <c r="GB114" s="218"/>
      <c r="GC114" s="218"/>
      <c r="GD114" s="218"/>
      <c r="GE114" s="218"/>
      <c r="GF114" s="218"/>
      <c r="GG114" s="218"/>
      <c r="GH114" s="218"/>
      <c r="GI114" s="218"/>
      <c r="GJ114" s="218"/>
      <c r="GK114" s="218"/>
      <c r="GL114" s="218"/>
      <c r="GM114" s="218"/>
      <c r="GN114" s="218"/>
      <c r="GO114" s="218"/>
      <c r="GP114" s="218"/>
      <c r="GQ114" s="218"/>
      <c r="GR114" s="218"/>
      <c r="GS114" s="218"/>
      <c r="GT114" s="218"/>
      <c r="GU114" s="218"/>
      <c r="GV114" s="218"/>
      <c r="GW114" s="218"/>
      <c r="GX114" s="218"/>
      <c r="GY114" s="218"/>
      <c r="GZ114" s="218"/>
      <c r="HA114" s="218"/>
      <c r="HB114" s="218"/>
      <c r="HC114" s="218"/>
      <c r="HD114" s="218"/>
      <c r="HE114" s="218"/>
      <c r="HF114" s="218"/>
      <c r="HG114" s="218"/>
      <c r="HH114" s="218"/>
      <c r="HI114" s="218"/>
      <c r="HJ114" s="218"/>
      <c r="HK114" s="218"/>
      <c r="HL114" s="218"/>
      <c r="HM114" s="218"/>
      <c r="HN114" s="218"/>
      <c r="HO114" s="218"/>
      <c r="HP114" s="218"/>
      <c r="HQ114" s="218"/>
      <c r="HR114" s="218"/>
      <c r="HS114" s="218"/>
      <c r="HT114" s="218"/>
      <c r="HU114" s="218"/>
      <c r="HV114" s="218"/>
      <c r="HW114" s="218"/>
      <c r="HX114" s="218"/>
      <c r="HY114" s="218"/>
      <c r="HZ114" s="218"/>
      <c r="IA114" s="218"/>
      <c r="IB114" s="218"/>
      <c r="IC114" s="218"/>
      <c r="ID114" s="218"/>
      <c r="IE114" s="218"/>
      <c r="IF114" s="218"/>
      <c r="IG114" s="218"/>
      <c r="IH114" s="218"/>
      <c r="II114" s="218"/>
      <c r="IJ114" s="218"/>
      <c r="IK114" s="218"/>
      <c r="IL114" s="218"/>
      <c r="IM114" s="218"/>
      <c r="IN114" s="218"/>
      <c r="IO114" s="218"/>
      <c r="IP114" s="218"/>
      <c r="IQ114" s="218"/>
      <c r="IR114" s="218"/>
      <c r="IS114" s="218"/>
      <c r="IT114" s="218"/>
      <c r="IU114" s="218"/>
      <c r="IV114" s="218"/>
    </row>
    <row r="115" spans="2:256" s="133" customFormat="1">
      <c r="B115" s="311"/>
      <c r="C115" s="185" t="s">
        <v>222</v>
      </c>
      <c r="D115" s="214" t="s">
        <v>502</v>
      </c>
      <c r="E115" s="235"/>
      <c r="F115" s="270"/>
      <c r="G115" s="271"/>
      <c r="H115" s="134"/>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51"/>
      <c r="AZ115" s="248"/>
      <c r="BA115" s="249"/>
      <c r="BB115" s="250" t="str">
        <f t="shared" si="40"/>
        <v xml:space="preserve"> </v>
      </c>
      <c r="BC115" s="250" t="str">
        <f t="shared" si="41"/>
        <v xml:space="preserve"> </v>
      </c>
      <c r="BD115" s="250" t="str">
        <f t="shared" si="42"/>
        <v xml:space="preserve"> </v>
      </c>
      <c r="BE115" s="251"/>
      <c r="BF115" s="252"/>
      <c r="BG115" s="253"/>
      <c r="BH115" s="253" t="str">
        <f t="shared" si="36"/>
        <v xml:space="preserve"> </v>
      </c>
      <c r="BI115" s="253" t="str">
        <f t="shared" si="37"/>
        <v xml:space="preserve"> </v>
      </c>
      <c r="BJ115" s="254"/>
      <c r="BK115" s="255" t="str">
        <f t="shared" si="38"/>
        <v xml:space="preserve"> </v>
      </c>
      <c r="BL115" s="256" t="str">
        <f t="shared" si="39"/>
        <v xml:space="preserve"> </v>
      </c>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218"/>
      <c r="DO115" s="218"/>
      <c r="DP115" s="218"/>
      <c r="DQ115" s="218"/>
      <c r="DR115" s="218"/>
      <c r="DS115" s="218"/>
      <c r="DT115" s="218"/>
      <c r="DU115" s="218"/>
      <c r="DV115" s="218"/>
      <c r="DW115" s="218"/>
      <c r="DX115" s="218"/>
      <c r="DY115" s="218"/>
      <c r="DZ115" s="218"/>
      <c r="EA115" s="218"/>
      <c r="EB115" s="218"/>
      <c r="EC115" s="218"/>
      <c r="ED115" s="218"/>
      <c r="EE115" s="218"/>
      <c r="EF115" s="218"/>
      <c r="EG115" s="218"/>
      <c r="EH115" s="218"/>
      <c r="EI115" s="218"/>
      <c r="EJ115" s="218"/>
      <c r="EK115" s="218"/>
      <c r="EL115" s="218"/>
      <c r="EM115" s="218"/>
      <c r="EN115" s="218"/>
      <c r="EO115" s="218"/>
      <c r="EP115" s="218"/>
      <c r="EQ115" s="218"/>
      <c r="ER115" s="218"/>
      <c r="ES115" s="218"/>
      <c r="ET115" s="218"/>
      <c r="EU115" s="218"/>
      <c r="EV115" s="218"/>
      <c r="EW115" s="218"/>
      <c r="EX115" s="218"/>
      <c r="EY115" s="218"/>
      <c r="EZ115" s="218"/>
      <c r="FA115" s="218"/>
      <c r="FB115" s="218"/>
      <c r="FC115" s="218"/>
      <c r="FD115" s="218"/>
      <c r="FE115" s="218"/>
      <c r="FF115" s="218"/>
      <c r="FG115" s="218"/>
      <c r="FH115" s="218"/>
      <c r="FI115" s="218"/>
      <c r="FJ115" s="218"/>
      <c r="FK115" s="218"/>
      <c r="FL115" s="218"/>
      <c r="FM115" s="218"/>
      <c r="FN115" s="218"/>
      <c r="FO115" s="218"/>
      <c r="FP115" s="218"/>
      <c r="FQ115" s="218"/>
      <c r="FR115" s="218"/>
      <c r="FS115" s="218"/>
      <c r="FT115" s="218"/>
      <c r="FU115" s="218"/>
      <c r="FV115" s="218"/>
      <c r="FW115" s="218"/>
      <c r="FX115" s="218"/>
      <c r="FY115" s="218"/>
      <c r="FZ115" s="218"/>
      <c r="GA115" s="218"/>
      <c r="GB115" s="218"/>
      <c r="GC115" s="218"/>
      <c r="GD115" s="218"/>
      <c r="GE115" s="218"/>
      <c r="GF115" s="218"/>
      <c r="GG115" s="218"/>
      <c r="GH115" s="218"/>
      <c r="GI115" s="218"/>
      <c r="GJ115" s="218"/>
      <c r="GK115" s="218"/>
      <c r="GL115" s="218"/>
      <c r="GM115" s="218"/>
      <c r="GN115" s="218"/>
      <c r="GO115" s="218"/>
      <c r="GP115" s="218"/>
      <c r="GQ115" s="218"/>
      <c r="GR115" s="218"/>
      <c r="GS115" s="218"/>
      <c r="GT115" s="218"/>
      <c r="GU115" s="218"/>
      <c r="GV115" s="218"/>
      <c r="GW115" s="218"/>
      <c r="GX115" s="218"/>
      <c r="GY115" s="218"/>
      <c r="GZ115" s="218"/>
      <c r="HA115" s="218"/>
      <c r="HB115" s="218"/>
      <c r="HC115" s="218"/>
      <c r="HD115" s="218"/>
      <c r="HE115" s="218"/>
      <c r="HF115" s="218"/>
      <c r="HG115" s="218"/>
      <c r="HH115" s="218"/>
      <c r="HI115" s="218"/>
      <c r="HJ115" s="218"/>
      <c r="HK115" s="218"/>
      <c r="HL115" s="218"/>
      <c r="HM115" s="218"/>
      <c r="HN115" s="218"/>
      <c r="HO115" s="218"/>
      <c r="HP115" s="218"/>
      <c r="HQ115" s="218"/>
      <c r="HR115" s="218"/>
      <c r="HS115" s="218"/>
      <c r="HT115" s="218"/>
      <c r="HU115" s="218"/>
      <c r="HV115" s="218"/>
      <c r="HW115" s="218"/>
      <c r="HX115" s="218"/>
      <c r="HY115" s="218"/>
      <c r="HZ115" s="218"/>
      <c r="IA115" s="218"/>
      <c r="IB115" s="218"/>
      <c r="IC115" s="218"/>
      <c r="ID115" s="218"/>
      <c r="IE115" s="218"/>
      <c r="IF115" s="218"/>
      <c r="IG115" s="218"/>
      <c r="IH115" s="218"/>
      <c r="II115" s="218"/>
      <c r="IJ115" s="218"/>
      <c r="IK115" s="218"/>
      <c r="IL115" s="218"/>
      <c r="IM115" s="218"/>
      <c r="IN115" s="218"/>
      <c r="IO115" s="218"/>
      <c r="IP115" s="218"/>
      <c r="IQ115" s="218"/>
      <c r="IR115" s="218"/>
      <c r="IS115" s="218"/>
      <c r="IT115" s="218"/>
      <c r="IU115" s="218"/>
      <c r="IV115" s="218"/>
    </row>
    <row r="116" spans="2:256" s="133" customFormat="1">
      <c r="B116" s="311"/>
      <c r="C116" s="185" t="s">
        <v>222</v>
      </c>
      <c r="D116" s="214" t="s">
        <v>503</v>
      </c>
      <c r="E116" s="235"/>
      <c r="F116" s="270"/>
      <c r="G116" s="271"/>
      <c r="H116" s="134"/>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51"/>
      <c r="AZ116" s="248"/>
      <c r="BA116" s="249"/>
      <c r="BB116" s="250" t="str">
        <f t="shared" si="40"/>
        <v xml:space="preserve"> </v>
      </c>
      <c r="BC116" s="250" t="str">
        <f t="shared" si="41"/>
        <v xml:space="preserve"> </v>
      </c>
      <c r="BD116" s="250" t="str">
        <f t="shared" si="42"/>
        <v xml:space="preserve"> </v>
      </c>
      <c r="BE116" s="251"/>
      <c r="BF116" s="252"/>
      <c r="BG116" s="253"/>
      <c r="BH116" s="253" t="str">
        <f t="shared" si="36"/>
        <v xml:space="preserve"> </v>
      </c>
      <c r="BI116" s="253" t="str">
        <f t="shared" si="37"/>
        <v xml:space="preserve"> </v>
      </c>
      <c r="BJ116" s="254"/>
      <c r="BK116" s="255" t="str">
        <f t="shared" si="38"/>
        <v xml:space="preserve"> </v>
      </c>
      <c r="BL116" s="256" t="str">
        <f t="shared" si="39"/>
        <v xml:space="preserve"> </v>
      </c>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c r="CH116" s="218"/>
      <c r="CI116" s="218"/>
      <c r="CJ116" s="218"/>
      <c r="CK116" s="218"/>
      <c r="CL116" s="218"/>
      <c r="CM116" s="218"/>
      <c r="CN116" s="218"/>
      <c r="CO116" s="218"/>
      <c r="CP116" s="218"/>
      <c r="CQ116" s="218"/>
      <c r="CR116" s="218"/>
      <c r="CS116" s="218"/>
      <c r="CT116" s="218"/>
      <c r="CU116" s="218"/>
      <c r="CV116" s="218"/>
      <c r="CW116" s="218"/>
      <c r="CX116" s="218"/>
      <c r="CY116" s="218"/>
      <c r="CZ116" s="218"/>
      <c r="DA116" s="218"/>
      <c r="DB116" s="218"/>
      <c r="DC116" s="218"/>
      <c r="DD116" s="218"/>
      <c r="DE116" s="218"/>
      <c r="DF116" s="218"/>
      <c r="DG116" s="218"/>
      <c r="DH116" s="218"/>
      <c r="DI116" s="218"/>
      <c r="DJ116" s="218"/>
      <c r="DK116" s="218"/>
      <c r="DL116" s="218"/>
      <c r="DM116" s="218"/>
      <c r="DN116" s="218"/>
      <c r="DO116" s="218"/>
      <c r="DP116" s="218"/>
      <c r="DQ116" s="218"/>
      <c r="DR116" s="218"/>
      <c r="DS116" s="218"/>
      <c r="DT116" s="218"/>
      <c r="DU116" s="218"/>
      <c r="DV116" s="218"/>
      <c r="DW116" s="218"/>
      <c r="DX116" s="218"/>
      <c r="DY116" s="218"/>
      <c r="DZ116" s="218"/>
      <c r="EA116" s="218"/>
      <c r="EB116" s="218"/>
      <c r="EC116" s="218"/>
      <c r="ED116" s="218"/>
      <c r="EE116" s="218"/>
      <c r="EF116" s="218"/>
      <c r="EG116" s="218"/>
      <c r="EH116" s="218"/>
      <c r="EI116" s="218"/>
      <c r="EJ116" s="218"/>
      <c r="EK116" s="218"/>
      <c r="EL116" s="218"/>
      <c r="EM116" s="218"/>
      <c r="EN116" s="218"/>
      <c r="EO116" s="218"/>
      <c r="EP116" s="218"/>
      <c r="EQ116" s="218"/>
      <c r="ER116" s="218"/>
      <c r="ES116" s="218"/>
      <c r="ET116" s="218"/>
      <c r="EU116" s="218"/>
      <c r="EV116" s="218"/>
      <c r="EW116" s="218"/>
      <c r="EX116" s="218"/>
      <c r="EY116" s="218"/>
      <c r="EZ116" s="218"/>
      <c r="FA116" s="218"/>
      <c r="FB116" s="218"/>
      <c r="FC116" s="218"/>
      <c r="FD116" s="218"/>
      <c r="FE116" s="218"/>
      <c r="FF116" s="218"/>
      <c r="FG116" s="218"/>
      <c r="FH116" s="218"/>
      <c r="FI116" s="218"/>
      <c r="FJ116" s="218"/>
      <c r="FK116" s="218"/>
      <c r="FL116" s="218"/>
      <c r="FM116" s="218"/>
      <c r="FN116" s="218"/>
      <c r="FO116" s="218"/>
      <c r="FP116" s="218"/>
      <c r="FQ116" s="218"/>
      <c r="FR116" s="218"/>
      <c r="FS116" s="218"/>
      <c r="FT116" s="218"/>
      <c r="FU116" s="218"/>
      <c r="FV116" s="218"/>
      <c r="FW116" s="218"/>
      <c r="FX116" s="218"/>
      <c r="FY116" s="218"/>
      <c r="FZ116" s="218"/>
      <c r="GA116" s="218"/>
      <c r="GB116" s="218"/>
      <c r="GC116" s="218"/>
      <c r="GD116" s="218"/>
      <c r="GE116" s="218"/>
      <c r="GF116" s="218"/>
      <c r="GG116" s="218"/>
      <c r="GH116" s="218"/>
      <c r="GI116" s="218"/>
      <c r="GJ116" s="218"/>
      <c r="GK116" s="218"/>
      <c r="GL116" s="218"/>
      <c r="GM116" s="218"/>
      <c r="GN116" s="218"/>
      <c r="GO116" s="218"/>
      <c r="GP116" s="218"/>
      <c r="GQ116" s="218"/>
      <c r="GR116" s="218"/>
      <c r="GS116" s="218"/>
      <c r="GT116" s="218"/>
      <c r="GU116" s="218"/>
      <c r="GV116" s="218"/>
      <c r="GW116" s="218"/>
      <c r="GX116" s="218"/>
      <c r="GY116" s="218"/>
      <c r="GZ116" s="218"/>
      <c r="HA116" s="218"/>
      <c r="HB116" s="218"/>
      <c r="HC116" s="218"/>
      <c r="HD116" s="218"/>
      <c r="HE116" s="218"/>
      <c r="HF116" s="218"/>
      <c r="HG116" s="218"/>
      <c r="HH116" s="218"/>
      <c r="HI116" s="218"/>
      <c r="HJ116" s="218"/>
      <c r="HK116" s="218"/>
      <c r="HL116" s="218"/>
      <c r="HM116" s="218"/>
      <c r="HN116" s="218"/>
      <c r="HO116" s="218"/>
      <c r="HP116" s="218"/>
      <c r="HQ116" s="218"/>
      <c r="HR116" s="218"/>
      <c r="HS116" s="218"/>
      <c r="HT116" s="218"/>
      <c r="HU116" s="218"/>
      <c r="HV116" s="218"/>
      <c r="HW116" s="218"/>
      <c r="HX116" s="218"/>
      <c r="HY116" s="218"/>
      <c r="HZ116" s="218"/>
      <c r="IA116" s="218"/>
      <c r="IB116" s="218"/>
      <c r="IC116" s="218"/>
      <c r="ID116" s="218"/>
      <c r="IE116" s="218"/>
      <c r="IF116" s="218"/>
      <c r="IG116" s="218"/>
      <c r="IH116" s="218"/>
      <c r="II116" s="218"/>
      <c r="IJ116" s="218"/>
      <c r="IK116" s="218"/>
      <c r="IL116" s="218"/>
      <c r="IM116" s="218"/>
      <c r="IN116" s="218"/>
      <c r="IO116" s="218"/>
      <c r="IP116" s="218"/>
      <c r="IQ116" s="218"/>
      <c r="IR116" s="218"/>
      <c r="IS116" s="218"/>
      <c r="IT116" s="218"/>
      <c r="IU116" s="218"/>
      <c r="IV116" s="218"/>
    </row>
    <row r="117" spans="2:256" s="133" customFormat="1">
      <c r="B117" s="311"/>
      <c r="C117" s="185" t="s">
        <v>222</v>
      </c>
      <c r="D117" s="214" t="s">
        <v>504</v>
      </c>
      <c r="E117" s="235"/>
      <c r="F117" s="270"/>
      <c r="G117" s="271"/>
      <c r="H117" s="134"/>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51"/>
      <c r="AZ117" s="248"/>
      <c r="BA117" s="249"/>
      <c r="BB117" s="250" t="str">
        <f t="shared" si="40"/>
        <v xml:space="preserve"> </v>
      </c>
      <c r="BC117" s="250" t="str">
        <f t="shared" si="41"/>
        <v xml:space="preserve"> </v>
      </c>
      <c r="BD117" s="250" t="str">
        <f t="shared" si="42"/>
        <v xml:space="preserve"> </v>
      </c>
      <c r="BE117" s="251"/>
      <c r="BF117" s="252"/>
      <c r="BG117" s="253"/>
      <c r="BH117" s="253" t="str">
        <f t="shared" si="36"/>
        <v xml:space="preserve"> </v>
      </c>
      <c r="BI117" s="253" t="str">
        <f t="shared" si="37"/>
        <v xml:space="preserve"> </v>
      </c>
      <c r="BJ117" s="254"/>
      <c r="BK117" s="255" t="str">
        <f t="shared" si="38"/>
        <v xml:space="preserve"> </v>
      </c>
      <c r="BL117" s="256" t="str">
        <f t="shared" si="39"/>
        <v xml:space="preserve"> </v>
      </c>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8"/>
      <c r="DF117" s="218"/>
      <c r="DG117" s="218"/>
      <c r="DH117" s="218"/>
      <c r="DI117" s="218"/>
      <c r="DJ117" s="218"/>
      <c r="DK117" s="218"/>
      <c r="DL117" s="218"/>
      <c r="DM117" s="218"/>
      <c r="DN117" s="218"/>
      <c r="DO117" s="218"/>
      <c r="DP117" s="218"/>
      <c r="DQ117" s="218"/>
      <c r="DR117" s="218"/>
      <c r="DS117" s="218"/>
      <c r="DT117" s="218"/>
      <c r="DU117" s="218"/>
      <c r="DV117" s="218"/>
      <c r="DW117" s="218"/>
      <c r="DX117" s="218"/>
      <c r="DY117" s="218"/>
      <c r="DZ117" s="218"/>
      <c r="EA117" s="218"/>
      <c r="EB117" s="218"/>
      <c r="EC117" s="218"/>
      <c r="ED117" s="218"/>
      <c r="EE117" s="218"/>
      <c r="EF117" s="218"/>
      <c r="EG117" s="218"/>
      <c r="EH117" s="218"/>
      <c r="EI117" s="218"/>
      <c r="EJ117" s="218"/>
      <c r="EK117" s="218"/>
      <c r="EL117" s="218"/>
      <c r="EM117" s="218"/>
      <c r="EN117" s="218"/>
      <c r="EO117" s="218"/>
      <c r="EP117" s="218"/>
      <c r="EQ117" s="218"/>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c r="FR117" s="218"/>
      <c r="FS117" s="218"/>
      <c r="FT117" s="218"/>
      <c r="FU117" s="218"/>
      <c r="FV117" s="218"/>
      <c r="FW117" s="218"/>
      <c r="FX117" s="218"/>
      <c r="FY117" s="218"/>
      <c r="FZ117" s="218"/>
      <c r="GA117" s="218"/>
      <c r="GB117" s="218"/>
      <c r="GC117" s="218"/>
      <c r="GD117" s="218"/>
      <c r="GE117" s="218"/>
      <c r="GF117" s="218"/>
      <c r="GG117" s="218"/>
      <c r="GH117" s="218"/>
      <c r="GI117" s="218"/>
      <c r="GJ117" s="218"/>
      <c r="GK117" s="218"/>
      <c r="GL117" s="218"/>
      <c r="GM117" s="218"/>
      <c r="GN117" s="218"/>
      <c r="GO117" s="218"/>
      <c r="GP117" s="218"/>
      <c r="GQ117" s="218"/>
      <c r="GR117" s="218"/>
      <c r="GS117" s="218"/>
      <c r="GT117" s="218"/>
      <c r="GU117" s="218"/>
      <c r="GV117" s="218"/>
      <c r="GW117" s="218"/>
      <c r="GX117" s="218"/>
      <c r="GY117" s="218"/>
      <c r="GZ117" s="218"/>
      <c r="HA117" s="218"/>
      <c r="HB117" s="218"/>
      <c r="HC117" s="218"/>
      <c r="HD117" s="218"/>
      <c r="HE117" s="218"/>
      <c r="HF117" s="218"/>
      <c r="HG117" s="218"/>
      <c r="HH117" s="218"/>
      <c r="HI117" s="218"/>
      <c r="HJ117" s="218"/>
      <c r="HK117" s="218"/>
      <c r="HL117" s="218"/>
      <c r="HM117" s="218"/>
      <c r="HN117" s="218"/>
      <c r="HO117" s="218"/>
      <c r="HP117" s="218"/>
      <c r="HQ117" s="218"/>
      <c r="HR117" s="218"/>
      <c r="HS117" s="218"/>
      <c r="HT117" s="218"/>
      <c r="HU117" s="218"/>
      <c r="HV117" s="218"/>
      <c r="HW117" s="218"/>
      <c r="HX117" s="218"/>
      <c r="HY117" s="218"/>
      <c r="HZ117" s="218"/>
      <c r="IA117" s="218"/>
      <c r="IB117" s="218"/>
      <c r="IC117" s="218"/>
      <c r="ID117" s="218"/>
      <c r="IE117" s="218"/>
      <c r="IF117" s="218"/>
      <c r="IG117" s="218"/>
      <c r="IH117" s="218"/>
      <c r="II117" s="218"/>
      <c r="IJ117" s="218"/>
      <c r="IK117" s="218"/>
      <c r="IL117" s="218"/>
      <c r="IM117" s="218"/>
      <c r="IN117" s="218"/>
      <c r="IO117" s="218"/>
      <c r="IP117" s="218"/>
      <c r="IQ117" s="218"/>
      <c r="IR117" s="218"/>
      <c r="IS117" s="218"/>
      <c r="IT117" s="218"/>
      <c r="IU117" s="218"/>
      <c r="IV117" s="218"/>
    </row>
    <row r="118" spans="2:256" s="133" customFormat="1">
      <c r="B118" s="311"/>
      <c r="C118" s="185" t="s">
        <v>222</v>
      </c>
      <c r="D118" s="214" t="s">
        <v>505</v>
      </c>
      <c r="E118" s="235"/>
      <c r="F118" s="270"/>
      <c r="G118" s="271"/>
      <c r="H118" s="134"/>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51"/>
      <c r="AZ118" s="248"/>
      <c r="BA118" s="249"/>
      <c r="BB118" s="250" t="str">
        <f t="shared" si="40"/>
        <v xml:space="preserve"> </v>
      </c>
      <c r="BC118" s="250" t="str">
        <f t="shared" si="41"/>
        <v xml:space="preserve"> </v>
      </c>
      <c r="BD118" s="250" t="str">
        <f t="shared" si="42"/>
        <v xml:space="preserve"> </v>
      </c>
      <c r="BE118" s="251"/>
      <c r="BF118" s="252"/>
      <c r="BG118" s="253"/>
      <c r="BH118" s="253" t="str">
        <f t="shared" si="36"/>
        <v xml:space="preserve"> </v>
      </c>
      <c r="BI118" s="253" t="str">
        <f t="shared" si="37"/>
        <v xml:space="preserve"> </v>
      </c>
      <c r="BJ118" s="254"/>
      <c r="BK118" s="255" t="str">
        <f t="shared" si="38"/>
        <v xml:space="preserve"> </v>
      </c>
      <c r="BL118" s="256" t="str">
        <f t="shared" si="39"/>
        <v xml:space="preserve"> </v>
      </c>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218"/>
      <c r="CK118" s="218"/>
      <c r="CL118" s="218"/>
      <c r="CM118" s="218"/>
      <c r="CN118" s="218"/>
      <c r="CO118" s="218"/>
      <c r="CP118" s="218"/>
      <c r="CQ118" s="218"/>
      <c r="CR118" s="218"/>
      <c r="CS118" s="218"/>
      <c r="CT118" s="218"/>
      <c r="CU118" s="218"/>
      <c r="CV118" s="218"/>
      <c r="CW118" s="218"/>
      <c r="CX118" s="218"/>
      <c r="CY118" s="218"/>
      <c r="CZ118" s="218"/>
      <c r="DA118" s="218"/>
      <c r="DB118" s="218"/>
      <c r="DC118" s="218"/>
      <c r="DD118" s="218"/>
      <c r="DE118" s="218"/>
      <c r="DF118" s="218"/>
      <c r="DG118" s="218"/>
      <c r="DH118" s="218"/>
      <c r="DI118" s="218"/>
      <c r="DJ118" s="218"/>
      <c r="DK118" s="218"/>
      <c r="DL118" s="218"/>
      <c r="DM118" s="218"/>
      <c r="DN118" s="218"/>
      <c r="DO118" s="218"/>
      <c r="DP118" s="218"/>
      <c r="DQ118" s="218"/>
      <c r="DR118" s="218"/>
      <c r="DS118" s="218"/>
      <c r="DT118" s="218"/>
      <c r="DU118" s="218"/>
      <c r="DV118" s="218"/>
      <c r="DW118" s="218"/>
      <c r="DX118" s="218"/>
      <c r="DY118" s="218"/>
      <c r="DZ118" s="218"/>
      <c r="EA118" s="218"/>
      <c r="EB118" s="218"/>
      <c r="EC118" s="218"/>
      <c r="ED118" s="218"/>
      <c r="EE118" s="218"/>
      <c r="EF118" s="218"/>
      <c r="EG118" s="218"/>
      <c r="EH118" s="218"/>
      <c r="EI118" s="218"/>
      <c r="EJ118" s="218"/>
      <c r="EK118" s="218"/>
      <c r="EL118" s="218"/>
      <c r="EM118" s="218"/>
      <c r="EN118" s="218"/>
      <c r="EO118" s="218"/>
      <c r="EP118" s="218"/>
      <c r="EQ118" s="218"/>
      <c r="ER118" s="218"/>
      <c r="ES118" s="218"/>
      <c r="ET118" s="218"/>
      <c r="EU118" s="218"/>
      <c r="EV118" s="218"/>
      <c r="EW118" s="218"/>
      <c r="EX118" s="218"/>
      <c r="EY118" s="218"/>
      <c r="EZ118" s="218"/>
      <c r="FA118" s="218"/>
      <c r="FB118" s="218"/>
      <c r="FC118" s="218"/>
      <c r="FD118" s="218"/>
      <c r="FE118" s="218"/>
      <c r="FF118" s="218"/>
      <c r="FG118" s="218"/>
      <c r="FH118" s="218"/>
      <c r="FI118" s="218"/>
      <c r="FJ118" s="218"/>
      <c r="FK118" s="218"/>
      <c r="FL118" s="218"/>
      <c r="FM118" s="218"/>
      <c r="FN118" s="218"/>
      <c r="FO118" s="218"/>
      <c r="FP118" s="218"/>
      <c r="FQ118" s="218"/>
      <c r="FR118" s="218"/>
      <c r="FS118" s="218"/>
      <c r="FT118" s="218"/>
      <c r="FU118" s="218"/>
      <c r="FV118" s="218"/>
      <c r="FW118" s="218"/>
      <c r="FX118" s="218"/>
      <c r="FY118" s="218"/>
      <c r="FZ118" s="218"/>
      <c r="GA118" s="218"/>
      <c r="GB118" s="218"/>
      <c r="GC118" s="218"/>
      <c r="GD118" s="218"/>
      <c r="GE118" s="218"/>
      <c r="GF118" s="218"/>
      <c r="GG118" s="218"/>
      <c r="GH118" s="218"/>
      <c r="GI118" s="218"/>
      <c r="GJ118" s="218"/>
      <c r="GK118" s="218"/>
      <c r="GL118" s="218"/>
      <c r="GM118" s="218"/>
      <c r="GN118" s="218"/>
      <c r="GO118" s="218"/>
      <c r="GP118" s="218"/>
      <c r="GQ118" s="218"/>
      <c r="GR118" s="218"/>
      <c r="GS118" s="218"/>
      <c r="GT118" s="218"/>
      <c r="GU118" s="218"/>
      <c r="GV118" s="218"/>
      <c r="GW118" s="218"/>
      <c r="GX118" s="218"/>
      <c r="GY118" s="218"/>
      <c r="GZ118" s="218"/>
      <c r="HA118" s="218"/>
      <c r="HB118" s="218"/>
      <c r="HC118" s="218"/>
      <c r="HD118" s="218"/>
      <c r="HE118" s="218"/>
      <c r="HF118" s="218"/>
      <c r="HG118" s="218"/>
      <c r="HH118" s="218"/>
      <c r="HI118" s="218"/>
      <c r="HJ118" s="218"/>
      <c r="HK118" s="218"/>
      <c r="HL118" s="218"/>
      <c r="HM118" s="218"/>
      <c r="HN118" s="218"/>
      <c r="HO118" s="218"/>
      <c r="HP118" s="218"/>
      <c r="HQ118" s="218"/>
      <c r="HR118" s="218"/>
      <c r="HS118" s="218"/>
      <c r="HT118" s="218"/>
      <c r="HU118" s="218"/>
      <c r="HV118" s="218"/>
      <c r="HW118" s="218"/>
      <c r="HX118" s="218"/>
      <c r="HY118" s="218"/>
      <c r="HZ118" s="218"/>
      <c r="IA118" s="218"/>
      <c r="IB118" s="218"/>
      <c r="IC118" s="218"/>
      <c r="ID118" s="218"/>
      <c r="IE118" s="218"/>
      <c r="IF118" s="218"/>
      <c r="IG118" s="218"/>
      <c r="IH118" s="218"/>
      <c r="II118" s="218"/>
      <c r="IJ118" s="218"/>
      <c r="IK118" s="218"/>
      <c r="IL118" s="218"/>
      <c r="IM118" s="218"/>
      <c r="IN118" s="218"/>
      <c r="IO118" s="218"/>
      <c r="IP118" s="218"/>
      <c r="IQ118" s="218"/>
      <c r="IR118" s="218"/>
      <c r="IS118" s="218"/>
      <c r="IT118" s="218"/>
      <c r="IU118" s="218"/>
      <c r="IV118" s="218"/>
    </row>
    <row r="119" spans="2:256" s="133" customFormat="1">
      <c r="B119" s="311"/>
      <c r="C119" s="185" t="s">
        <v>222</v>
      </c>
      <c r="D119" s="214" t="s">
        <v>506</v>
      </c>
      <c r="E119" s="235"/>
      <c r="F119" s="270"/>
      <c r="G119" s="271"/>
      <c r="H119" s="134"/>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51"/>
      <c r="AZ119" s="248"/>
      <c r="BA119" s="249"/>
      <c r="BB119" s="250" t="str">
        <f t="shared" si="40"/>
        <v xml:space="preserve"> </v>
      </c>
      <c r="BC119" s="250" t="str">
        <f t="shared" si="41"/>
        <v xml:space="preserve"> </v>
      </c>
      <c r="BD119" s="250" t="str">
        <f t="shared" si="42"/>
        <v xml:space="preserve"> </v>
      </c>
      <c r="BE119" s="251"/>
      <c r="BF119" s="252"/>
      <c r="BG119" s="253"/>
      <c r="BH119" s="253" t="str">
        <f t="shared" si="36"/>
        <v xml:space="preserve"> </v>
      </c>
      <c r="BI119" s="253" t="str">
        <f t="shared" si="37"/>
        <v xml:space="preserve"> </v>
      </c>
      <c r="BJ119" s="254"/>
      <c r="BK119" s="255" t="str">
        <f t="shared" si="38"/>
        <v xml:space="preserve"> </v>
      </c>
      <c r="BL119" s="256" t="str">
        <f t="shared" si="39"/>
        <v xml:space="preserve"> </v>
      </c>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c r="EI119" s="218"/>
      <c r="EJ119" s="218"/>
      <c r="EK119" s="218"/>
      <c r="EL119" s="218"/>
      <c r="EM119" s="218"/>
      <c r="EN119" s="218"/>
      <c r="EO119" s="218"/>
      <c r="EP119" s="218"/>
      <c r="EQ119" s="218"/>
      <c r="ER119" s="218"/>
      <c r="ES119" s="218"/>
      <c r="ET119" s="218"/>
      <c r="EU119" s="218"/>
      <c r="EV119" s="218"/>
      <c r="EW119" s="218"/>
      <c r="EX119" s="218"/>
      <c r="EY119" s="218"/>
      <c r="EZ119" s="218"/>
      <c r="FA119" s="218"/>
      <c r="FB119" s="218"/>
      <c r="FC119" s="218"/>
      <c r="FD119" s="218"/>
      <c r="FE119" s="218"/>
      <c r="FF119" s="218"/>
      <c r="FG119" s="218"/>
      <c r="FH119" s="218"/>
      <c r="FI119" s="218"/>
      <c r="FJ119" s="218"/>
      <c r="FK119" s="218"/>
      <c r="FL119" s="218"/>
      <c r="FM119" s="218"/>
      <c r="FN119" s="218"/>
      <c r="FO119" s="218"/>
      <c r="FP119" s="218"/>
      <c r="FQ119" s="218"/>
      <c r="FR119" s="218"/>
      <c r="FS119" s="218"/>
      <c r="FT119" s="218"/>
      <c r="FU119" s="218"/>
      <c r="FV119" s="218"/>
      <c r="FW119" s="218"/>
      <c r="FX119" s="218"/>
      <c r="FY119" s="218"/>
      <c r="FZ119" s="218"/>
      <c r="GA119" s="218"/>
      <c r="GB119" s="218"/>
      <c r="GC119" s="218"/>
      <c r="GD119" s="218"/>
      <c r="GE119" s="218"/>
      <c r="GF119" s="218"/>
      <c r="GG119" s="218"/>
      <c r="GH119" s="218"/>
      <c r="GI119" s="218"/>
      <c r="GJ119" s="218"/>
      <c r="GK119" s="218"/>
      <c r="GL119" s="218"/>
      <c r="GM119" s="218"/>
      <c r="GN119" s="218"/>
      <c r="GO119" s="218"/>
      <c r="GP119" s="218"/>
      <c r="GQ119" s="218"/>
      <c r="GR119" s="218"/>
      <c r="GS119" s="218"/>
      <c r="GT119" s="218"/>
      <c r="GU119" s="218"/>
      <c r="GV119" s="218"/>
      <c r="GW119" s="218"/>
      <c r="GX119" s="218"/>
      <c r="GY119" s="218"/>
      <c r="GZ119" s="218"/>
      <c r="HA119" s="218"/>
      <c r="HB119" s="218"/>
      <c r="HC119" s="218"/>
      <c r="HD119" s="218"/>
      <c r="HE119" s="218"/>
      <c r="HF119" s="218"/>
      <c r="HG119" s="218"/>
      <c r="HH119" s="218"/>
      <c r="HI119" s="218"/>
      <c r="HJ119" s="218"/>
      <c r="HK119" s="218"/>
      <c r="HL119" s="218"/>
      <c r="HM119" s="218"/>
      <c r="HN119" s="218"/>
      <c r="HO119" s="218"/>
      <c r="HP119" s="218"/>
      <c r="HQ119" s="218"/>
      <c r="HR119" s="218"/>
      <c r="HS119" s="218"/>
      <c r="HT119" s="218"/>
      <c r="HU119" s="218"/>
      <c r="HV119" s="218"/>
      <c r="HW119" s="218"/>
      <c r="HX119" s="218"/>
      <c r="HY119" s="218"/>
      <c r="HZ119" s="218"/>
      <c r="IA119" s="218"/>
      <c r="IB119" s="218"/>
      <c r="IC119" s="218"/>
      <c r="ID119" s="218"/>
      <c r="IE119" s="218"/>
      <c r="IF119" s="218"/>
      <c r="IG119" s="218"/>
      <c r="IH119" s="218"/>
      <c r="II119" s="218"/>
      <c r="IJ119" s="218"/>
      <c r="IK119" s="218"/>
      <c r="IL119" s="218"/>
      <c r="IM119" s="218"/>
      <c r="IN119" s="218"/>
      <c r="IO119" s="218"/>
      <c r="IP119" s="218"/>
      <c r="IQ119" s="218"/>
      <c r="IR119" s="218"/>
      <c r="IS119" s="218"/>
      <c r="IT119" s="218"/>
      <c r="IU119" s="218"/>
      <c r="IV119" s="218"/>
    </row>
    <row r="120" spans="2:256" s="133" customFormat="1">
      <c r="B120" s="311"/>
      <c r="C120" s="185" t="s">
        <v>222</v>
      </c>
      <c r="D120" s="214" t="s">
        <v>507</v>
      </c>
      <c r="E120" s="235"/>
      <c r="F120" s="270"/>
      <c r="G120" s="271"/>
      <c r="H120" s="134"/>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72"/>
      <c r="AZ120" s="248"/>
      <c r="BA120" s="249"/>
      <c r="BB120" s="250" t="str">
        <f t="shared" si="40"/>
        <v xml:space="preserve"> </v>
      </c>
      <c r="BC120" s="250" t="str">
        <f t="shared" si="41"/>
        <v xml:space="preserve"> </v>
      </c>
      <c r="BD120" s="250" t="str">
        <f t="shared" si="42"/>
        <v xml:space="preserve"> </v>
      </c>
      <c r="BE120" s="272"/>
      <c r="BF120" s="252"/>
      <c r="BG120" s="253"/>
      <c r="BH120" s="253" t="str">
        <f t="shared" si="36"/>
        <v xml:space="preserve"> </v>
      </c>
      <c r="BI120" s="253" t="str">
        <f t="shared" si="37"/>
        <v xml:space="preserve"> </v>
      </c>
      <c r="BJ120" s="273"/>
      <c r="BK120" s="255" t="str">
        <f t="shared" si="38"/>
        <v xml:space="preserve"> </v>
      </c>
      <c r="BL120" s="256" t="str">
        <f t="shared" si="39"/>
        <v xml:space="preserve"> </v>
      </c>
      <c r="BM120" s="222"/>
      <c r="BN120" s="222"/>
      <c r="BO120" s="222"/>
      <c r="BP120" s="222"/>
      <c r="BQ120" s="222"/>
      <c r="BR120" s="222"/>
      <c r="BS120" s="222"/>
      <c r="BT120" s="222"/>
      <c r="BU120" s="222"/>
      <c r="BV120" s="222"/>
      <c r="BW120" s="222"/>
      <c r="BX120" s="222"/>
      <c r="BY120" s="222"/>
      <c r="BZ120" s="222"/>
      <c r="CA120" s="222"/>
      <c r="CB120" s="222"/>
      <c r="CC120" s="222"/>
      <c r="CD120" s="222"/>
      <c r="CE120" s="222"/>
      <c r="CF120" s="222"/>
      <c r="CG120" s="222"/>
      <c r="CH120" s="222"/>
      <c r="CI120" s="222"/>
      <c r="CJ120" s="222"/>
      <c r="CK120" s="222"/>
      <c r="CL120" s="222"/>
      <c r="CM120" s="222"/>
      <c r="CN120" s="222"/>
      <c r="CO120" s="222"/>
      <c r="CP120" s="222"/>
      <c r="CQ120" s="222"/>
      <c r="CR120" s="222"/>
      <c r="CS120" s="222"/>
      <c r="CT120" s="222"/>
      <c r="CU120" s="222"/>
      <c r="CV120" s="222"/>
      <c r="CW120" s="222"/>
      <c r="CX120" s="222"/>
      <c r="CY120" s="222"/>
      <c r="CZ120" s="222"/>
      <c r="DA120" s="222"/>
      <c r="DB120" s="222"/>
      <c r="DC120" s="222"/>
      <c r="DD120" s="222"/>
      <c r="DE120" s="222"/>
      <c r="DF120" s="222"/>
      <c r="DG120" s="222"/>
      <c r="DH120" s="222"/>
      <c r="DI120" s="222"/>
      <c r="DJ120" s="222"/>
      <c r="DK120" s="222"/>
      <c r="DL120" s="222"/>
      <c r="DM120" s="222"/>
      <c r="DN120" s="222"/>
      <c r="DO120" s="222"/>
      <c r="DP120" s="222"/>
      <c r="DQ120" s="222"/>
      <c r="DR120" s="222"/>
      <c r="DS120" s="222"/>
      <c r="DT120" s="222"/>
      <c r="DU120" s="222"/>
      <c r="DV120" s="222"/>
      <c r="DW120" s="222"/>
      <c r="DX120" s="222"/>
      <c r="DY120" s="222"/>
      <c r="DZ120" s="222"/>
      <c r="EA120" s="222"/>
      <c r="EB120" s="222"/>
      <c r="EC120" s="222"/>
      <c r="ED120" s="222"/>
      <c r="EE120" s="222"/>
      <c r="EF120" s="222"/>
      <c r="EG120" s="222"/>
      <c r="EH120" s="222"/>
      <c r="EI120" s="222"/>
      <c r="EJ120" s="222"/>
      <c r="EK120" s="222"/>
      <c r="EL120" s="222"/>
      <c r="EM120" s="222"/>
      <c r="EN120" s="222"/>
      <c r="EO120" s="222"/>
      <c r="EP120" s="222"/>
      <c r="EQ120" s="222"/>
      <c r="ER120" s="222"/>
      <c r="ES120" s="222"/>
      <c r="ET120" s="222"/>
      <c r="EU120" s="222"/>
      <c r="EV120" s="222"/>
      <c r="EW120" s="222"/>
      <c r="EX120" s="222"/>
      <c r="EY120" s="222"/>
      <c r="EZ120" s="222"/>
      <c r="FA120" s="222"/>
      <c r="FB120" s="222"/>
      <c r="FC120" s="222"/>
      <c r="FD120" s="222"/>
      <c r="FE120" s="222"/>
      <c r="FF120" s="222"/>
      <c r="FG120" s="222"/>
      <c r="FH120" s="222"/>
      <c r="FI120" s="222"/>
      <c r="FJ120" s="222"/>
      <c r="FK120" s="222"/>
      <c r="FL120" s="222"/>
      <c r="FM120" s="222"/>
      <c r="FN120" s="222"/>
      <c r="FO120" s="222"/>
      <c r="FP120" s="222"/>
      <c r="FQ120" s="222"/>
      <c r="FR120" s="222"/>
      <c r="FS120" s="222"/>
      <c r="FT120" s="222"/>
      <c r="FU120" s="222"/>
      <c r="FV120" s="222"/>
      <c r="FW120" s="222"/>
      <c r="FX120" s="222"/>
      <c r="FY120" s="222"/>
      <c r="FZ120" s="222"/>
      <c r="GA120" s="222"/>
      <c r="GB120" s="222"/>
      <c r="GC120" s="222"/>
      <c r="GD120" s="222"/>
      <c r="GE120" s="222"/>
      <c r="GF120" s="222"/>
      <c r="GG120" s="222"/>
      <c r="GH120" s="222"/>
      <c r="GI120" s="222"/>
      <c r="GJ120" s="222"/>
      <c r="GK120" s="222"/>
      <c r="GL120" s="222"/>
      <c r="GM120" s="222"/>
      <c r="GN120" s="222"/>
      <c r="GO120" s="222"/>
      <c r="GP120" s="222"/>
      <c r="GQ120" s="222"/>
      <c r="GR120" s="222"/>
      <c r="GS120" s="222"/>
      <c r="GT120" s="222"/>
      <c r="GU120" s="222"/>
      <c r="GV120" s="222"/>
      <c r="GW120" s="222"/>
      <c r="GX120" s="222"/>
      <c r="GY120" s="222"/>
      <c r="GZ120" s="222"/>
      <c r="HA120" s="222"/>
      <c r="HB120" s="222"/>
      <c r="HC120" s="222"/>
      <c r="HD120" s="222"/>
      <c r="HE120" s="222"/>
      <c r="HF120" s="222"/>
      <c r="HG120" s="222"/>
      <c r="HH120" s="222"/>
      <c r="HI120" s="222"/>
      <c r="HJ120" s="222"/>
      <c r="HK120" s="222"/>
      <c r="HL120" s="222"/>
      <c r="HM120" s="222"/>
      <c r="HN120" s="222"/>
      <c r="HO120" s="222"/>
      <c r="HP120" s="222"/>
      <c r="HQ120" s="222"/>
      <c r="HR120" s="222"/>
      <c r="HS120" s="222"/>
      <c r="HT120" s="222"/>
      <c r="HU120" s="222"/>
      <c r="HV120" s="222"/>
      <c r="HW120" s="222"/>
      <c r="HX120" s="222"/>
      <c r="HY120" s="222"/>
      <c r="HZ120" s="222"/>
      <c r="IA120" s="222"/>
      <c r="IB120" s="222"/>
      <c r="IC120" s="222"/>
      <c r="ID120" s="222"/>
      <c r="IE120" s="222"/>
      <c r="IF120" s="222"/>
      <c r="IG120" s="222"/>
      <c r="IH120" s="222"/>
      <c r="II120" s="222"/>
      <c r="IJ120" s="222"/>
      <c r="IK120" s="222"/>
      <c r="IL120" s="222"/>
      <c r="IM120" s="222"/>
      <c r="IN120" s="222"/>
      <c r="IO120" s="222"/>
      <c r="IP120" s="222"/>
      <c r="IQ120" s="222"/>
      <c r="IR120" s="222"/>
      <c r="IS120" s="222"/>
      <c r="IT120" s="222"/>
      <c r="IU120" s="222"/>
      <c r="IV120" s="222"/>
    </row>
    <row r="121" spans="2:256" s="133" customFormat="1">
      <c r="B121" s="311"/>
      <c r="C121" s="185" t="s">
        <v>222</v>
      </c>
      <c r="D121" s="214" t="s">
        <v>508</v>
      </c>
      <c r="E121" s="235"/>
      <c r="F121" s="270"/>
      <c r="G121" s="271"/>
      <c r="H121" s="134"/>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72"/>
      <c r="AZ121" s="248"/>
      <c r="BA121" s="249"/>
      <c r="BB121" s="250" t="str">
        <f t="shared" si="40"/>
        <v xml:space="preserve"> </v>
      </c>
      <c r="BC121" s="250" t="str">
        <f t="shared" si="41"/>
        <v xml:space="preserve"> </v>
      </c>
      <c r="BD121" s="250" t="str">
        <f t="shared" si="42"/>
        <v xml:space="preserve"> </v>
      </c>
      <c r="BE121" s="272"/>
      <c r="BF121" s="252"/>
      <c r="BG121" s="253"/>
      <c r="BH121" s="253" t="str">
        <f t="shared" si="36"/>
        <v xml:space="preserve"> </v>
      </c>
      <c r="BI121" s="253" t="str">
        <f t="shared" si="37"/>
        <v xml:space="preserve"> </v>
      </c>
      <c r="BJ121" s="273"/>
      <c r="BK121" s="255" t="str">
        <f t="shared" si="38"/>
        <v xml:space="preserve"> </v>
      </c>
      <c r="BL121" s="256" t="str">
        <f t="shared" si="39"/>
        <v xml:space="preserve"> </v>
      </c>
      <c r="BM121" s="222"/>
      <c r="BN121" s="222"/>
      <c r="BO121" s="222"/>
      <c r="BP121" s="222"/>
      <c r="BQ121" s="222"/>
      <c r="BR121" s="222"/>
      <c r="BS121" s="222"/>
      <c r="BT121" s="222"/>
      <c r="BU121" s="222"/>
      <c r="BV121" s="222"/>
      <c r="BW121" s="222"/>
      <c r="BX121" s="222"/>
      <c r="BY121" s="222"/>
      <c r="BZ121" s="222"/>
      <c r="CA121" s="222"/>
      <c r="CB121" s="222"/>
      <c r="CC121" s="222"/>
      <c r="CD121" s="222"/>
      <c r="CE121" s="222"/>
      <c r="CF121" s="222"/>
      <c r="CG121" s="222"/>
      <c r="CH121" s="222"/>
      <c r="CI121" s="222"/>
      <c r="CJ121" s="222"/>
      <c r="CK121" s="222"/>
      <c r="CL121" s="222"/>
      <c r="CM121" s="222"/>
      <c r="CN121" s="222"/>
      <c r="CO121" s="222"/>
      <c r="CP121" s="222"/>
      <c r="CQ121" s="222"/>
      <c r="CR121" s="222"/>
      <c r="CS121" s="222"/>
      <c r="CT121" s="222"/>
      <c r="CU121" s="222"/>
      <c r="CV121" s="222"/>
      <c r="CW121" s="222"/>
      <c r="CX121" s="222"/>
      <c r="CY121" s="222"/>
      <c r="CZ121" s="222"/>
      <c r="DA121" s="222"/>
      <c r="DB121" s="222"/>
      <c r="DC121" s="222"/>
      <c r="DD121" s="222"/>
      <c r="DE121" s="222"/>
      <c r="DF121" s="222"/>
      <c r="DG121" s="222"/>
      <c r="DH121" s="222"/>
      <c r="DI121" s="222"/>
      <c r="DJ121" s="222"/>
      <c r="DK121" s="222"/>
      <c r="DL121" s="222"/>
      <c r="DM121" s="222"/>
      <c r="DN121" s="222"/>
      <c r="DO121" s="222"/>
      <c r="DP121" s="222"/>
      <c r="DQ121" s="222"/>
      <c r="DR121" s="222"/>
      <c r="DS121" s="222"/>
      <c r="DT121" s="222"/>
      <c r="DU121" s="222"/>
      <c r="DV121" s="222"/>
      <c r="DW121" s="222"/>
      <c r="DX121" s="222"/>
      <c r="DY121" s="222"/>
      <c r="DZ121" s="222"/>
      <c r="EA121" s="222"/>
      <c r="EB121" s="222"/>
      <c r="EC121" s="222"/>
      <c r="ED121" s="222"/>
      <c r="EE121" s="222"/>
      <c r="EF121" s="222"/>
      <c r="EG121" s="222"/>
      <c r="EH121" s="222"/>
      <c r="EI121" s="222"/>
      <c r="EJ121" s="222"/>
      <c r="EK121" s="222"/>
      <c r="EL121" s="222"/>
      <c r="EM121" s="222"/>
      <c r="EN121" s="222"/>
      <c r="EO121" s="222"/>
      <c r="EP121" s="222"/>
      <c r="EQ121" s="222"/>
      <c r="ER121" s="222"/>
      <c r="ES121" s="222"/>
      <c r="ET121" s="222"/>
      <c r="EU121" s="222"/>
      <c r="EV121" s="222"/>
      <c r="EW121" s="222"/>
      <c r="EX121" s="222"/>
      <c r="EY121" s="222"/>
      <c r="EZ121" s="222"/>
      <c r="FA121" s="222"/>
      <c r="FB121" s="222"/>
      <c r="FC121" s="222"/>
      <c r="FD121" s="222"/>
      <c r="FE121" s="222"/>
      <c r="FF121" s="222"/>
      <c r="FG121" s="222"/>
      <c r="FH121" s="222"/>
      <c r="FI121" s="222"/>
      <c r="FJ121" s="222"/>
      <c r="FK121" s="222"/>
      <c r="FL121" s="222"/>
      <c r="FM121" s="222"/>
      <c r="FN121" s="222"/>
      <c r="FO121" s="222"/>
      <c r="FP121" s="222"/>
      <c r="FQ121" s="222"/>
      <c r="FR121" s="222"/>
      <c r="FS121" s="222"/>
      <c r="FT121" s="222"/>
      <c r="FU121" s="222"/>
      <c r="FV121" s="222"/>
      <c r="FW121" s="222"/>
      <c r="FX121" s="222"/>
      <c r="FY121" s="222"/>
      <c r="FZ121" s="222"/>
      <c r="GA121" s="222"/>
      <c r="GB121" s="222"/>
      <c r="GC121" s="222"/>
      <c r="GD121" s="222"/>
      <c r="GE121" s="222"/>
      <c r="GF121" s="222"/>
      <c r="GG121" s="222"/>
      <c r="GH121" s="222"/>
      <c r="GI121" s="222"/>
      <c r="GJ121" s="222"/>
      <c r="GK121" s="222"/>
      <c r="GL121" s="222"/>
      <c r="GM121" s="222"/>
      <c r="GN121" s="222"/>
      <c r="GO121" s="222"/>
      <c r="GP121" s="222"/>
      <c r="GQ121" s="222"/>
      <c r="GR121" s="222"/>
      <c r="GS121" s="222"/>
      <c r="GT121" s="222"/>
      <c r="GU121" s="222"/>
      <c r="GV121" s="222"/>
      <c r="GW121" s="222"/>
      <c r="GX121" s="222"/>
      <c r="GY121" s="222"/>
      <c r="GZ121" s="222"/>
      <c r="HA121" s="222"/>
      <c r="HB121" s="222"/>
      <c r="HC121" s="222"/>
      <c r="HD121" s="222"/>
      <c r="HE121" s="222"/>
      <c r="HF121" s="222"/>
      <c r="HG121" s="222"/>
      <c r="HH121" s="222"/>
      <c r="HI121" s="222"/>
      <c r="HJ121" s="222"/>
      <c r="HK121" s="222"/>
      <c r="HL121" s="222"/>
      <c r="HM121" s="222"/>
      <c r="HN121" s="222"/>
      <c r="HO121" s="222"/>
      <c r="HP121" s="222"/>
      <c r="HQ121" s="222"/>
      <c r="HR121" s="222"/>
      <c r="HS121" s="222"/>
      <c r="HT121" s="222"/>
      <c r="HU121" s="222"/>
      <c r="HV121" s="222"/>
      <c r="HW121" s="222"/>
      <c r="HX121" s="222"/>
      <c r="HY121" s="222"/>
      <c r="HZ121" s="222"/>
      <c r="IA121" s="222"/>
      <c r="IB121" s="222"/>
      <c r="IC121" s="222"/>
      <c r="ID121" s="222"/>
      <c r="IE121" s="222"/>
      <c r="IF121" s="222"/>
      <c r="IG121" s="222"/>
      <c r="IH121" s="222"/>
      <c r="II121" s="222"/>
      <c r="IJ121" s="222"/>
      <c r="IK121" s="222"/>
      <c r="IL121" s="222"/>
      <c r="IM121" s="222"/>
      <c r="IN121" s="222"/>
      <c r="IO121" s="222"/>
      <c r="IP121" s="222"/>
      <c r="IQ121" s="222"/>
      <c r="IR121" s="222"/>
      <c r="IS121" s="222"/>
      <c r="IT121" s="222"/>
      <c r="IU121" s="222"/>
      <c r="IV121" s="222"/>
    </row>
    <row r="122" spans="2:256" s="133" customFormat="1">
      <c r="B122" s="311"/>
      <c r="C122" s="185" t="s">
        <v>222</v>
      </c>
      <c r="D122" s="214" t="s">
        <v>509</v>
      </c>
      <c r="E122" s="235"/>
      <c r="F122" s="270"/>
      <c r="G122" s="271"/>
      <c r="H122" s="134"/>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72"/>
      <c r="AZ122" s="248"/>
      <c r="BA122" s="249"/>
      <c r="BB122" s="250" t="str">
        <f t="shared" si="40"/>
        <v xml:space="preserve"> </v>
      </c>
      <c r="BC122" s="250" t="str">
        <f t="shared" si="41"/>
        <v xml:space="preserve"> </v>
      </c>
      <c r="BD122" s="250" t="str">
        <f t="shared" si="42"/>
        <v xml:space="preserve"> </v>
      </c>
      <c r="BE122" s="272"/>
      <c r="BF122" s="252"/>
      <c r="BG122" s="253"/>
      <c r="BH122" s="253" t="str">
        <f t="shared" si="36"/>
        <v xml:space="preserve"> </v>
      </c>
      <c r="BI122" s="253" t="str">
        <f t="shared" si="37"/>
        <v xml:space="preserve"> </v>
      </c>
      <c r="BJ122" s="273"/>
      <c r="BK122" s="255" t="str">
        <f t="shared" si="38"/>
        <v xml:space="preserve"> </v>
      </c>
      <c r="BL122" s="256" t="str">
        <f t="shared" si="39"/>
        <v xml:space="preserve"> </v>
      </c>
      <c r="BM122" s="222"/>
      <c r="BN122" s="222"/>
      <c r="BO122" s="222"/>
      <c r="BP122" s="222"/>
      <c r="BQ122" s="222"/>
      <c r="BR122" s="222"/>
      <c r="BS122" s="222"/>
      <c r="BT122" s="222"/>
      <c r="BU122" s="222"/>
      <c r="BV122" s="222"/>
      <c r="BW122" s="222"/>
      <c r="BX122" s="222"/>
      <c r="BY122" s="222"/>
      <c r="BZ122" s="222"/>
      <c r="CA122" s="222"/>
      <c r="CB122" s="222"/>
      <c r="CC122" s="222"/>
      <c r="CD122" s="222"/>
      <c r="CE122" s="222"/>
      <c r="CF122" s="222"/>
      <c r="CG122" s="222"/>
      <c r="CH122" s="222"/>
      <c r="CI122" s="222"/>
      <c r="CJ122" s="222"/>
      <c r="CK122" s="222"/>
      <c r="CL122" s="222"/>
      <c r="CM122" s="222"/>
      <c r="CN122" s="222"/>
      <c r="CO122" s="222"/>
      <c r="CP122" s="222"/>
      <c r="CQ122" s="222"/>
      <c r="CR122" s="222"/>
      <c r="CS122" s="222"/>
      <c r="CT122" s="222"/>
      <c r="CU122" s="222"/>
      <c r="CV122" s="222"/>
      <c r="CW122" s="222"/>
      <c r="CX122" s="222"/>
      <c r="CY122" s="222"/>
      <c r="CZ122" s="222"/>
      <c r="DA122" s="222"/>
      <c r="DB122" s="222"/>
      <c r="DC122" s="222"/>
      <c r="DD122" s="222"/>
      <c r="DE122" s="222"/>
      <c r="DF122" s="222"/>
      <c r="DG122" s="222"/>
      <c r="DH122" s="222"/>
      <c r="DI122" s="222"/>
      <c r="DJ122" s="222"/>
      <c r="DK122" s="222"/>
      <c r="DL122" s="222"/>
      <c r="DM122" s="222"/>
      <c r="DN122" s="222"/>
      <c r="DO122" s="222"/>
      <c r="DP122" s="222"/>
      <c r="DQ122" s="222"/>
      <c r="DR122" s="222"/>
      <c r="DS122" s="222"/>
      <c r="DT122" s="222"/>
      <c r="DU122" s="222"/>
      <c r="DV122" s="222"/>
      <c r="DW122" s="222"/>
      <c r="DX122" s="222"/>
      <c r="DY122" s="222"/>
      <c r="DZ122" s="222"/>
      <c r="EA122" s="222"/>
      <c r="EB122" s="222"/>
      <c r="EC122" s="222"/>
      <c r="ED122" s="222"/>
      <c r="EE122" s="222"/>
      <c r="EF122" s="222"/>
      <c r="EG122" s="222"/>
      <c r="EH122" s="222"/>
      <c r="EI122" s="222"/>
      <c r="EJ122" s="222"/>
      <c r="EK122" s="222"/>
      <c r="EL122" s="222"/>
      <c r="EM122" s="222"/>
      <c r="EN122" s="222"/>
      <c r="EO122" s="222"/>
      <c r="EP122" s="222"/>
      <c r="EQ122" s="222"/>
      <c r="ER122" s="222"/>
      <c r="ES122" s="222"/>
      <c r="ET122" s="222"/>
      <c r="EU122" s="222"/>
      <c r="EV122" s="222"/>
      <c r="EW122" s="222"/>
      <c r="EX122" s="222"/>
      <c r="EY122" s="222"/>
      <c r="EZ122" s="222"/>
      <c r="FA122" s="222"/>
      <c r="FB122" s="222"/>
      <c r="FC122" s="222"/>
      <c r="FD122" s="222"/>
      <c r="FE122" s="222"/>
      <c r="FF122" s="222"/>
      <c r="FG122" s="222"/>
      <c r="FH122" s="222"/>
      <c r="FI122" s="222"/>
      <c r="FJ122" s="222"/>
      <c r="FK122" s="222"/>
      <c r="FL122" s="222"/>
      <c r="FM122" s="222"/>
      <c r="FN122" s="222"/>
      <c r="FO122" s="222"/>
      <c r="FP122" s="222"/>
      <c r="FQ122" s="222"/>
      <c r="FR122" s="222"/>
      <c r="FS122" s="222"/>
      <c r="FT122" s="222"/>
      <c r="FU122" s="222"/>
      <c r="FV122" s="222"/>
      <c r="FW122" s="222"/>
      <c r="FX122" s="222"/>
      <c r="FY122" s="222"/>
      <c r="FZ122" s="222"/>
      <c r="GA122" s="222"/>
      <c r="GB122" s="222"/>
      <c r="GC122" s="222"/>
      <c r="GD122" s="222"/>
      <c r="GE122" s="222"/>
      <c r="GF122" s="222"/>
      <c r="GG122" s="222"/>
      <c r="GH122" s="222"/>
      <c r="GI122" s="222"/>
      <c r="GJ122" s="222"/>
      <c r="GK122" s="222"/>
      <c r="GL122" s="222"/>
      <c r="GM122" s="222"/>
      <c r="GN122" s="222"/>
      <c r="GO122" s="222"/>
      <c r="GP122" s="222"/>
      <c r="GQ122" s="222"/>
      <c r="GR122" s="222"/>
      <c r="GS122" s="222"/>
      <c r="GT122" s="222"/>
      <c r="GU122" s="222"/>
      <c r="GV122" s="222"/>
      <c r="GW122" s="222"/>
      <c r="GX122" s="222"/>
      <c r="GY122" s="222"/>
      <c r="GZ122" s="222"/>
      <c r="HA122" s="222"/>
      <c r="HB122" s="222"/>
      <c r="HC122" s="222"/>
      <c r="HD122" s="222"/>
      <c r="HE122" s="222"/>
      <c r="HF122" s="222"/>
      <c r="HG122" s="222"/>
      <c r="HH122" s="222"/>
      <c r="HI122" s="222"/>
      <c r="HJ122" s="222"/>
      <c r="HK122" s="222"/>
      <c r="HL122" s="222"/>
      <c r="HM122" s="222"/>
      <c r="HN122" s="222"/>
      <c r="HO122" s="222"/>
      <c r="HP122" s="222"/>
      <c r="HQ122" s="222"/>
      <c r="HR122" s="222"/>
      <c r="HS122" s="222"/>
      <c r="HT122" s="222"/>
      <c r="HU122" s="222"/>
      <c r="HV122" s="222"/>
      <c r="HW122" s="222"/>
      <c r="HX122" s="222"/>
      <c r="HY122" s="222"/>
      <c r="HZ122" s="222"/>
      <c r="IA122" s="222"/>
      <c r="IB122" s="222"/>
      <c r="IC122" s="222"/>
      <c r="ID122" s="222"/>
      <c r="IE122" s="222"/>
      <c r="IF122" s="222"/>
      <c r="IG122" s="222"/>
      <c r="IH122" s="222"/>
      <c r="II122" s="222"/>
      <c r="IJ122" s="222"/>
      <c r="IK122" s="222"/>
      <c r="IL122" s="222"/>
      <c r="IM122" s="222"/>
      <c r="IN122" s="222"/>
      <c r="IO122" s="222"/>
      <c r="IP122" s="222"/>
      <c r="IQ122" s="222"/>
      <c r="IR122" s="222"/>
      <c r="IS122" s="222"/>
      <c r="IT122" s="222"/>
      <c r="IU122" s="222"/>
      <c r="IV122" s="222"/>
    </row>
    <row r="123" spans="2:256" s="133" customFormat="1">
      <c r="B123" s="311"/>
      <c r="C123" s="185" t="s">
        <v>222</v>
      </c>
      <c r="D123" s="214" t="s">
        <v>510</v>
      </c>
      <c r="E123" s="235"/>
      <c r="F123" s="270"/>
      <c r="G123" s="271"/>
      <c r="H123" s="134"/>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72"/>
      <c r="AZ123" s="248"/>
      <c r="BA123" s="249"/>
      <c r="BB123" s="250" t="str">
        <f t="shared" si="40"/>
        <v xml:space="preserve"> </v>
      </c>
      <c r="BC123" s="250" t="str">
        <f t="shared" si="41"/>
        <v xml:space="preserve"> </v>
      </c>
      <c r="BD123" s="250" t="str">
        <f t="shared" si="42"/>
        <v xml:space="preserve"> </v>
      </c>
      <c r="BE123" s="272"/>
      <c r="BF123" s="252"/>
      <c r="BG123" s="253"/>
      <c r="BH123" s="253" t="str">
        <f t="shared" si="36"/>
        <v xml:space="preserve"> </v>
      </c>
      <c r="BI123" s="253" t="str">
        <f t="shared" si="37"/>
        <v xml:space="preserve"> </v>
      </c>
      <c r="BJ123" s="273"/>
      <c r="BK123" s="255" t="str">
        <f t="shared" si="38"/>
        <v xml:space="preserve"> </v>
      </c>
      <c r="BL123" s="256" t="str">
        <f t="shared" si="39"/>
        <v xml:space="preserve"> </v>
      </c>
      <c r="BM123" s="222"/>
      <c r="BN123" s="222"/>
      <c r="BO123" s="222"/>
      <c r="BP123" s="222"/>
      <c r="BQ123" s="222"/>
      <c r="BR123" s="222"/>
      <c r="BS123" s="222"/>
      <c r="BT123" s="222"/>
      <c r="BU123" s="222"/>
      <c r="BV123" s="222"/>
      <c r="BW123" s="222"/>
      <c r="BX123" s="222"/>
      <c r="BY123" s="222"/>
      <c r="BZ123" s="222"/>
      <c r="CA123" s="222"/>
      <c r="CB123" s="222"/>
      <c r="CC123" s="222"/>
      <c r="CD123" s="222"/>
      <c r="CE123" s="222"/>
      <c r="CF123" s="222"/>
      <c r="CG123" s="222"/>
      <c r="CH123" s="222"/>
      <c r="CI123" s="222"/>
      <c r="CJ123" s="222"/>
      <c r="CK123" s="222"/>
      <c r="CL123" s="222"/>
      <c r="CM123" s="222"/>
      <c r="CN123" s="222"/>
      <c r="CO123" s="222"/>
      <c r="CP123" s="222"/>
      <c r="CQ123" s="222"/>
      <c r="CR123" s="222"/>
      <c r="CS123" s="222"/>
      <c r="CT123" s="222"/>
      <c r="CU123" s="222"/>
      <c r="CV123" s="222"/>
      <c r="CW123" s="222"/>
      <c r="CX123" s="222"/>
      <c r="CY123" s="222"/>
      <c r="CZ123" s="222"/>
      <c r="DA123" s="222"/>
      <c r="DB123" s="222"/>
      <c r="DC123" s="222"/>
      <c r="DD123" s="222"/>
      <c r="DE123" s="222"/>
      <c r="DF123" s="222"/>
      <c r="DG123" s="222"/>
      <c r="DH123" s="222"/>
      <c r="DI123" s="222"/>
      <c r="DJ123" s="222"/>
      <c r="DK123" s="222"/>
      <c r="DL123" s="222"/>
      <c r="DM123" s="222"/>
      <c r="DN123" s="222"/>
      <c r="DO123" s="222"/>
      <c r="DP123" s="222"/>
      <c r="DQ123" s="222"/>
      <c r="DR123" s="222"/>
      <c r="DS123" s="222"/>
      <c r="DT123" s="222"/>
      <c r="DU123" s="222"/>
      <c r="DV123" s="222"/>
      <c r="DW123" s="222"/>
      <c r="DX123" s="222"/>
      <c r="DY123" s="222"/>
      <c r="DZ123" s="222"/>
      <c r="EA123" s="222"/>
      <c r="EB123" s="222"/>
      <c r="EC123" s="222"/>
      <c r="ED123" s="222"/>
      <c r="EE123" s="222"/>
      <c r="EF123" s="222"/>
      <c r="EG123" s="222"/>
      <c r="EH123" s="222"/>
      <c r="EI123" s="222"/>
      <c r="EJ123" s="222"/>
      <c r="EK123" s="222"/>
      <c r="EL123" s="222"/>
      <c r="EM123" s="222"/>
      <c r="EN123" s="222"/>
      <c r="EO123" s="222"/>
      <c r="EP123" s="222"/>
      <c r="EQ123" s="222"/>
      <c r="ER123" s="222"/>
      <c r="ES123" s="222"/>
      <c r="ET123" s="222"/>
      <c r="EU123" s="222"/>
      <c r="EV123" s="222"/>
      <c r="EW123" s="222"/>
      <c r="EX123" s="222"/>
      <c r="EY123" s="222"/>
      <c r="EZ123" s="222"/>
      <c r="FA123" s="222"/>
      <c r="FB123" s="222"/>
      <c r="FC123" s="222"/>
      <c r="FD123" s="222"/>
      <c r="FE123" s="222"/>
      <c r="FF123" s="222"/>
      <c r="FG123" s="222"/>
      <c r="FH123" s="222"/>
      <c r="FI123" s="222"/>
      <c r="FJ123" s="222"/>
      <c r="FK123" s="222"/>
      <c r="FL123" s="222"/>
      <c r="FM123" s="222"/>
      <c r="FN123" s="222"/>
      <c r="FO123" s="222"/>
      <c r="FP123" s="222"/>
      <c r="FQ123" s="222"/>
      <c r="FR123" s="222"/>
      <c r="FS123" s="222"/>
      <c r="FT123" s="222"/>
      <c r="FU123" s="222"/>
      <c r="FV123" s="222"/>
      <c r="FW123" s="222"/>
      <c r="FX123" s="222"/>
      <c r="FY123" s="222"/>
      <c r="FZ123" s="222"/>
      <c r="GA123" s="222"/>
      <c r="GB123" s="222"/>
      <c r="GC123" s="222"/>
      <c r="GD123" s="222"/>
      <c r="GE123" s="222"/>
      <c r="GF123" s="222"/>
      <c r="GG123" s="222"/>
      <c r="GH123" s="222"/>
      <c r="GI123" s="222"/>
      <c r="GJ123" s="222"/>
      <c r="GK123" s="222"/>
      <c r="GL123" s="222"/>
      <c r="GM123" s="222"/>
      <c r="GN123" s="222"/>
      <c r="GO123" s="222"/>
      <c r="GP123" s="222"/>
      <c r="GQ123" s="222"/>
      <c r="GR123" s="222"/>
      <c r="GS123" s="222"/>
      <c r="GT123" s="222"/>
      <c r="GU123" s="222"/>
      <c r="GV123" s="222"/>
      <c r="GW123" s="222"/>
      <c r="GX123" s="222"/>
      <c r="GY123" s="222"/>
      <c r="GZ123" s="222"/>
      <c r="HA123" s="222"/>
      <c r="HB123" s="222"/>
      <c r="HC123" s="222"/>
      <c r="HD123" s="222"/>
      <c r="HE123" s="222"/>
      <c r="HF123" s="222"/>
      <c r="HG123" s="222"/>
      <c r="HH123" s="222"/>
      <c r="HI123" s="222"/>
      <c r="HJ123" s="222"/>
      <c r="HK123" s="222"/>
      <c r="HL123" s="222"/>
      <c r="HM123" s="222"/>
      <c r="HN123" s="222"/>
      <c r="HO123" s="222"/>
      <c r="HP123" s="222"/>
      <c r="HQ123" s="222"/>
      <c r="HR123" s="222"/>
      <c r="HS123" s="222"/>
      <c r="HT123" s="222"/>
      <c r="HU123" s="222"/>
      <c r="HV123" s="222"/>
      <c r="HW123" s="222"/>
      <c r="HX123" s="222"/>
      <c r="HY123" s="222"/>
      <c r="HZ123" s="222"/>
      <c r="IA123" s="222"/>
      <c r="IB123" s="222"/>
      <c r="IC123" s="222"/>
      <c r="ID123" s="222"/>
      <c r="IE123" s="222"/>
      <c r="IF123" s="222"/>
      <c r="IG123" s="222"/>
      <c r="IH123" s="222"/>
      <c r="II123" s="222"/>
      <c r="IJ123" s="222"/>
      <c r="IK123" s="222"/>
      <c r="IL123" s="222"/>
      <c r="IM123" s="222"/>
      <c r="IN123" s="222"/>
      <c r="IO123" s="222"/>
      <c r="IP123" s="222"/>
      <c r="IQ123" s="222"/>
      <c r="IR123" s="222"/>
      <c r="IS123" s="222"/>
      <c r="IT123" s="222"/>
      <c r="IU123" s="222"/>
      <c r="IV123" s="222"/>
    </row>
    <row r="124" spans="2:256" s="133" customFormat="1">
      <c r="B124" s="311"/>
      <c r="C124" s="185" t="s">
        <v>222</v>
      </c>
      <c r="D124" s="214" t="s">
        <v>511</v>
      </c>
      <c r="E124" s="235"/>
      <c r="F124" s="270"/>
      <c r="G124" s="271"/>
      <c r="H124" s="134"/>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72"/>
      <c r="AZ124" s="248"/>
      <c r="BA124" s="249"/>
      <c r="BB124" s="250" t="str">
        <f t="shared" si="40"/>
        <v xml:space="preserve"> </v>
      </c>
      <c r="BC124" s="250" t="str">
        <f t="shared" si="41"/>
        <v xml:space="preserve"> </v>
      </c>
      <c r="BD124" s="250" t="str">
        <f t="shared" si="42"/>
        <v xml:space="preserve"> </v>
      </c>
      <c r="BE124" s="272"/>
      <c r="BF124" s="252"/>
      <c r="BG124" s="253"/>
      <c r="BH124" s="253" t="str">
        <f t="shared" si="36"/>
        <v xml:space="preserve"> </v>
      </c>
      <c r="BI124" s="253" t="str">
        <f t="shared" si="37"/>
        <v xml:space="preserve"> </v>
      </c>
      <c r="BJ124" s="273"/>
      <c r="BK124" s="255" t="str">
        <f t="shared" si="38"/>
        <v xml:space="preserve"> </v>
      </c>
      <c r="BL124" s="256" t="str">
        <f t="shared" si="39"/>
        <v xml:space="preserve"> </v>
      </c>
      <c r="BM124" s="222"/>
      <c r="BN124" s="222"/>
      <c r="BO124" s="222"/>
      <c r="BP124" s="222"/>
      <c r="BQ124" s="222"/>
      <c r="BR124" s="222"/>
      <c r="BS124" s="222"/>
      <c r="BT124" s="222"/>
      <c r="BU124" s="222"/>
      <c r="BV124" s="222"/>
      <c r="BW124" s="222"/>
      <c r="BX124" s="222"/>
      <c r="BY124" s="222"/>
      <c r="BZ124" s="222"/>
      <c r="CA124" s="222"/>
      <c r="CB124" s="222"/>
      <c r="CC124" s="222"/>
      <c r="CD124" s="222"/>
      <c r="CE124" s="222"/>
      <c r="CF124" s="222"/>
      <c r="CG124" s="222"/>
      <c r="CH124" s="222"/>
      <c r="CI124" s="222"/>
      <c r="CJ124" s="222"/>
      <c r="CK124" s="222"/>
      <c r="CL124" s="222"/>
      <c r="CM124" s="222"/>
      <c r="CN124" s="222"/>
      <c r="CO124" s="222"/>
      <c r="CP124" s="222"/>
      <c r="CQ124" s="222"/>
      <c r="CR124" s="222"/>
      <c r="CS124" s="222"/>
      <c r="CT124" s="222"/>
      <c r="CU124" s="222"/>
      <c r="CV124" s="222"/>
      <c r="CW124" s="222"/>
      <c r="CX124" s="222"/>
      <c r="CY124" s="222"/>
      <c r="CZ124" s="222"/>
      <c r="DA124" s="222"/>
      <c r="DB124" s="222"/>
      <c r="DC124" s="222"/>
      <c r="DD124" s="222"/>
      <c r="DE124" s="222"/>
      <c r="DF124" s="222"/>
      <c r="DG124" s="222"/>
      <c r="DH124" s="222"/>
      <c r="DI124" s="222"/>
      <c r="DJ124" s="222"/>
      <c r="DK124" s="222"/>
      <c r="DL124" s="222"/>
      <c r="DM124" s="222"/>
      <c r="DN124" s="222"/>
      <c r="DO124" s="222"/>
      <c r="DP124" s="222"/>
      <c r="DQ124" s="222"/>
      <c r="DR124" s="222"/>
      <c r="DS124" s="222"/>
      <c r="DT124" s="222"/>
      <c r="DU124" s="222"/>
      <c r="DV124" s="222"/>
      <c r="DW124" s="222"/>
      <c r="DX124" s="222"/>
      <c r="DY124" s="222"/>
      <c r="DZ124" s="222"/>
      <c r="EA124" s="222"/>
      <c r="EB124" s="222"/>
      <c r="EC124" s="222"/>
      <c r="ED124" s="222"/>
      <c r="EE124" s="222"/>
      <c r="EF124" s="222"/>
      <c r="EG124" s="222"/>
      <c r="EH124" s="222"/>
      <c r="EI124" s="222"/>
      <c r="EJ124" s="222"/>
      <c r="EK124" s="222"/>
      <c r="EL124" s="222"/>
      <c r="EM124" s="222"/>
      <c r="EN124" s="222"/>
      <c r="EO124" s="222"/>
      <c r="EP124" s="222"/>
      <c r="EQ124" s="222"/>
      <c r="ER124" s="222"/>
      <c r="ES124" s="222"/>
      <c r="ET124" s="222"/>
      <c r="EU124" s="222"/>
      <c r="EV124" s="222"/>
      <c r="EW124" s="222"/>
      <c r="EX124" s="222"/>
      <c r="EY124" s="222"/>
      <c r="EZ124" s="222"/>
      <c r="FA124" s="222"/>
      <c r="FB124" s="222"/>
      <c r="FC124" s="222"/>
      <c r="FD124" s="222"/>
      <c r="FE124" s="222"/>
      <c r="FF124" s="222"/>
      <c r="FG124" s="222"/>
      <c r="FH124" s="222"/>
      <c r="FI124" s="222"/>
      <c r="FJ124" s="222"/>
      <c r="FK124" s="222"/>
      <c r="FL124" s="222"/>
      <c r="FM124" s="222"/>
      <c r="FN124" s="222"/>
      <c r="FO124" s="222"/>
      <c r="FP124" s="222"/>
      <c r="FQ124" s="222"/>
      <c r="FR124" s="222"/>
      <c r="FS124" s="222"/>
      <c r="FT124" s="222"/>
      <c r="FU124" s="222"/>
      <c r="FV124" s="222"/>
      <c r="FW124" s="222"/>
      <c r="FX124" s="222"/>
      <c r="FY124" s="222"/>
      <c r="FZ124" s="222"/>
      <c r="GA124" s="222"/>
      <c r="GB124" s="222"/>
      <c r="GC124" s="222"/>
      <c r="GD124" s="222"/>
      <c r="GE124" s="222"/>
      <c r="GF124" s="222"/>
      <c r="GG124" s="222"/>
      <c r="GH124" s="222"/>
      <c r="GI124" s="222"/>
      <c r="GJ124" s="222"/>
      <c r="GK124" s="222"/>
      <c r="GL124" s="222"/>
      <c r="GM124" s="222"/>
      <c r="GN124" s="222"/>
      <c r="GO124" s="222"/>
      <c r="GP124" s="222"/>
      <c r="GQ124" s="222"/>
      <c r="GR124" s="222"/>
      <c r="GS124" s="222"/>
      <c r="GT124" s="222"/>
      <c r="GU124" s="222"/>
      <c r="GV124" s="222"/>
      <c r="GW124" s="222"/>
      <c r="GX124" s="222"/>
      <c r="GY124" s="222"/>
      <c r="GZ124" s="222"/>
      <c r="HA124" s="222"/>
      <c r="HB124" s="222"/>
      <c r="HC124" s="222"/>
      <c r="HD124" s="222"/>
      <c r="HE124" s="222"/>
      <c r="HF124" s="222"/>
      <c r="HG124" s="222"/>
      <c r="HH124" s="222"/>
      <c r="HI124" s="222"/>
      <c r="HJ124" s="222"/>
      <c r="HK124" s="222"/>
      <c r="HL124" s="222"/>
      <c r="HM124" s="222"/>
      <c r="HN124" s="222"/>
      <c r="HO124" s="222"/>
      <c r="HP124" s="222"/>
      <c r="HQ124" s="222"/>
      <c r="HR124" s="222"/>
      <c r="HS124" s="222"/>
      <c r="HT124" s="222"/>
      <c r="HU124" s="222"/>
      <c r="HV124" s="222"/>
      <c r="HW124" s="222"/>
      <c r="HX124" s="222"/>
      <c r="HY124" s="222"/>
      <c r="HZ124" s="222"/>
      <c r="IA124" s="222"/>
      <c r="IB124" s="222"/>
      <c r="IC124" s="222"/>
      <c r="ID124" s="222"/>
      <c r="IE124" s="222"/>
      <c r="IF124" s="222"/>
      <c r="IG124" s="222"/>
      <c r="IH124" s="222"/>
      <c r="II124" s="222"/>
      <c r="IJ124" s="222"/>
      <c r="IK124" s="222"/>
      <c r="IL124" s="222"/>
      <c r="IM124" s="222"/>
      <c r="IN124" s="222"/>
      <c r="IO124" s="222"/>
      <c r="IP124" s="222"/>
      <c r="IQ124" s="222"/>
      <c r="IR124" s="222"/>
      <c r="IS124" s="222"/>
      <c r="IT124" s="222"/>
      <c r="IU124" s="222"/>
      <c r="IV124" s="222"/>
    </row>
    <row r="125" spans="2:256" s="133" customFormat="1" ht="25.5">
      <c r="B125" s="311"/>
      <c r="C125" s="185" t="s">
        <v>222</v>
      </c>
      <c r="D125" s="214" t="s">
        <v>512</v>
      </c>
      <c r="E125" s="235"/>
      <c r="F125" s="270"/>
      <c r="G125" s="271"/>
      <c r="H125" s="134"/>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72"/>
      <c r="AZ125" s="248"/>
      <c r="BA125" s="249"/>
      <c r="BB125" s="250" t="str">
        <f t="shared" si="40"/>
        <v xml:space="preserve"> </v>
      </c>
      <c r="BC125" s="250" t="str">
        <f t="shared" si="41"/>
        <v xml:space="preserve"> </v>
      </c>
      <c r="BD125" s="250" t="str">
        <f t="shared" si="42"/>
        <v xml:space="preserve"> </v>
      </c>
      <c r="BE125" s="272"/>
      <c r="BF125" s="252"/>
      <c r="BG125" s="253"/>
      <c r="BH125" s="253" t="str">
        <f t="shared" si="36"/>
        <v xml:space="preserve"> </v>
      </c>
      <c r="BI125" s="253" t="str">
        <f t="shared" si="37"/>
        <v xml:space="preserve"> </v>
      </c>
      <c r="BJ125" s="273"/>
      <c r="BK125" s="255" t="str">
        <f t="shared" si="38"/>
        <v xml:space="preserve"> </v>
      </c>
      <c r="BL125" s="256" t="str">
        <f t="shared" si="39"/>
        <v xml:space="preserve"> </v>
      </c>
      <c r="BM125" s="222"/>
      <c r="BN125" s="222"/>
      <c r="BO125" s="222"/>
      <c r="BP125" s="222"/>
      <c r="BQ125" s="222"/>
      <c r="BR125" s="222"/>
      <c r="BS125" s="222"/>
      <c r="BT125" s="222"/>
      <c r="BU125" s="222"/>
      <c r="BV125" s="222"/>
      <c r="BW125" s="222"/>
      <c r="BX125" s="222"/>
      <c r="BY125" s="222"/>
      <c r="BZ125" s="222"/>
      <c r="CA125" s="222"/>
      <c r="CB125" s="222"/>
      <c r="CC125" s="222"/>
      <c r="CD125" s="222"/>
      <c r="CE125" s="222"/>
      <c r="CF125" s="222"/>
      <c r="CG125" s="222"/>
      <c r="CH125" s="222"/>
      <c r="CI125" s="222"/>
      <c r="CJ125" s="222"/>
      <c r="CK125" s="222"/>
      <c r="CL125" s="222"/>
      <c r="CM125" s="222"/>
      <c r="CN125" s="222"/>
      <c r="CO125" s="222"/>
      <c r="CP125" s="222"/>
      <c r="CQ125" s="222"/>
      <c r="CR125" s="222"/>
      <c r="CS125" s="222"/>
      <c r="CT125" s="222"/>
      <c r="CU125" s="222"/>
      <c r="CV125" s="222"/>
      <c r="CW125" s="222"/>
      <c r="CX125" s="222"/>
      <c r="CY125" s="222"/>
      <c r="CZ125" s="222"/>
      <c r="DA125" s="222"/>
      <c r="DB125" s="222"/>
      <c r="DC125" s="222"/>
      <c r="DD125" s="222"/>
      <c r="DE125" s="222"/>
      <c r="DF125" s="222"/>
      <c r="DG125" s="222"/>
      <c r="DH125" s="222"/>
      <c r="DI125" s="222"/>
      <c r="DJ125" s="222"/>
      <c r="DK125" s="222"/>
      <c r="DL125" s="222"/>
      <c r="DM125" s="222"/>
      <c r="DN125" s="222"/>
      <c r="DO125" s="222"/>
      <c r="DP125" s="222"/>
      <c r="DQ125" s="222"/>
      <c r="DR125" s="222"/>
      <c r="DS125" s="222"/>
      <c r="DT125" s="222"/>
      <c r="DU125" s="222"/>
      <c r="DV125" s="222"/>
      <c r="DW125" s="222"/>
      <c r="DX125" s="222"/>
      <c r="DY125" s="222"/>
      <c r="DZ125" s="222"/>
      <c r="EA125" s="222"/>
      <c r="EB125" s="222"/>
      <c r="EC125" s="222"/>
      <c r="ED125" s="222"/>
      <c r="EE125" s="222"/>
      <c r="EF125" s="222"/>
      <c r="EG125" s="222"/>
      <c r="EH125" s="222"/>
      <c r="EI125" s="222"/>
      <c r="EJ125" s="222"/>
      <c r="EK125" s="222"/>
      <c r="EL125" s="222"/>
      <c r="EM125" s="222"/>
      <c r="EN125" s="222"/>
      <c r="EO125" s="222"/>
      <c r="EP125" s="222"/>
      <c r="EQ125" s="222"/>
      <c r="ER125" s="222"/>
      <c r="ES125" s="222"/>
      <c r="ET125" s="222"/>
      <c r="EU125" s="222"/>
      <c r="EV125" s="222"/>
      <c r="EW125" s="222"/>
      <c r="EX125" s="222"/>
      <c r="EY125" s="222"/>
      <c r="EZ125" s="222"/>
      <c r="FA125" s="222"/>
      <c r="FB125" s="222"/>
      <c r="FC125" s="222"/>
      <c r="FD125" s="222"/>
      <c r="FE125" s="222"/>
      <c r="FF125" s="222"/>
      <c r="FG125" s="222"/>
      <c r="FH125" s="222"/>
      <c r="FI125" s="222"/>
      <c r="FJ125" s="222"/>
      <c r="FK125" s="222"/>
      <c r="FL125" s="222"/>
      <c r="FM125" s="222"/>
      <c r="FN125" s="222"/>
      <c r="FO125" s="222"/>
      <c r="FP125" s="222"/>
      <c r="FQ125" s="222"/>
      <c r="FR125" s="222"/>
      <c r="FS125" s="222"/>
      <c r="FT125" s="222"/>
      <c r="FU125" s="222"/>
      <c r="FV125" s="222"/>
      <c r="FW125" s="222"/>
      <c r="FX125" s="222"/>
      <c r="FY125" s="222"/>
      <c r="FZ125" s="222"/>
      <c r="GA125" s="222"/>
      <c r="GB125" s="222"/>
      <c r="GC125" s="222"/>
      <c r="GD125" s="222"/>
      <c r="GE125" s="222"/>
      <c r="GF125" s="222"/>
      <c r="GG125" s="222"/>
      <c r="GH125" s="222"/>
      <c r="GI125" s="222"/>
      <c r="GJ125" s="222"/>
      <c r="GK125" s="222"/>
      <c r="GL125" s="222"/>
      <c r="GM125" s="222"/>
      <c r="GN125" s="222"/>
      <c r="GO125" s="222"/>
      <c r="GP125" s="222"/>
      <c r="GQ125" s="222"/>
      <c r="GR125" s="222"/>
      <c r="GS125" s="222"/>
      <c r="GT125" s="222"/>
      <c r="GU125" s="222"/>
      <c r="GV125" s="222"/>
      <c r="GW125" s="222"/>
      <c r="GX125" s="222"/>
      <c r="GY125" s="222"/>
      <c r="GZ125" s="222"/>
      <c r="HA125" s="222"/>
      <c r="HB125" s="222"/>
      <c r="HC125" s="222"/>
      <c r="HD125" s="222"/>
      <c r="HE125" s="222"/>
      <c r="HF125" s="222"/>
      <c r="HG125" s="222"/>
      <c r="HH125" s="222"/>
      <c r="HI125" s="222"/>
      <c r="HJ125" s="222"/>
      <c r="HK125" s="222"/>
      <c r="HL125" s="222"/>
      <c r="HM125" s="222"/>
      <c r="HN125" s="222"/>
      <c r="HO125" s="222"/>
      <c r="HP125" s="222"/>
      <c r="HQ125" s="222"/>
      <c r="HR125" s="222"/>
      <c r="HS125" s="222"/>
      <c r="HT125" s="222"/>
      <c r="HU125" s="222"/>
      <c r="HV125" s="222"/>
      <c r="HW125" s="222"/>
      <c r="HX125" s="222"/>
      <c r="HY125" s="222"/>
      <c r="HZ125" s="222"/>
      <c r="IA125" s="222"/>
      <c r="IB125" s="222"/>
      <c r="IC125" s="222"/>
      <c r="ID125" s="222"/>
      <c r="IE125" s="222"/>
      <c r="IF125" s="222"/>
      <c r="IG125" s="222"/>
      <c r="IH125" s="222"/>
      <c r="II125" s="222"/>
      <c r="IJ125" s="222"/>
      <c r="IK125" s="222"/>
      <c r="IL125" s="222"/>
      <c r="IM125" s="222"/>
      <c r="IN125" s="222"/>
      <c r="IO125" s="222"/>
      <c r="IP125" s="222"/>
      <c r="IQ125" s="222"/>
      <c r="IR125" s="222"/>
      <c r="IS125" s="222"/>
      <c r="IT125" s="222"/>
      <c r="IU125" s="222"/>
      <c r="IV125" s="222"/>
    </row>
    <row r="126" spans="2:256" s="133" customFormat="1">
      <c r="B126" s="311"/>
      <c r="C126" s="185" t="s">
        <v>222</v>
      </c>
      <c r="D126" s="214" t="s">
        <v>513</v>
      </c>
      <c r="E126" s="235"/>
      <c r="F126" s="270"/>
      <c r="G126" s="271"/>
      <c r="H126" s="134"/>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72"/>
      <c r="AZ126" s="248"/>
      <c r="BA126" s="249"/>
      <c r="BB126" s="250" t="str">
        <f t="shared" si="40"/>
        <v xml:space="preserve"> </v>
      </c>
      <c r="BC126" s="250" t="str">
        <f t="shared" si="41"/>
        <v xml:space="preserve"> </v>
      </c>
      <c r="BD126" s="250" t="str">
        <f t="shared" si="42"/>
        <v xml:space="preserve"> </v>
      </c>
      <c r="BE126" s="272"/>
      <c r="BF126" s="252"/>
      <c r="BG126" s="253"/>
      <c r="BH126" s="253" t="str">
        <f t="shared" si="36"/>
        <v xml:space="preserve"> </v>
      </c>
      <c r="BI126" s="253" t="str">
        <f t="shared" si="37"/>
        <v xml:space="preserve"> </v>
      </c>
      <c r="BJ126" s="273"/>
      <c r="BK126" s="255" t="str">
        <f t="shared" si="38"/>
        <v xml:space="preserve"> </v>
      </c>
      <c r="BL126" s="256" t="str">
        <f t="shared" si="39"/>
        <v xml:space="preserve"> </v>
      </c>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c r="CG126" s="222"/>
      <c r="CH126" s="222"/>
      <c r="CI126" s="222"/>
      <c r="CJ126" s="222"/>
      <c r="CK126" s="222"/>
      <c r="CL126" s="222"/>
      <c r="CM126" s="222"/>
      <c r="CN126" s="222"/>
      <c r="CO126" s="222"/>
      <c r="CP126" s="222"/>
      <c r="CQ126" s="222"/>
      <c r="CR126" s="222"/>
      <c r="CS126" s="222"/>
      <c r="CT126" s="222"/>
      <c r="CU126" s="222"/>
      <c r="CV126" s="222"/>
      <c r="CW126" s="222"/>
      <c r="CX126" s="222"/>
      <c r="CY126" s="222"/>
      <c r="CZ126" s="222"/>
      <c r="DA126" s="222"/>
      <c r="DB126" s="222"/>
      <c r="DC126" s="222"/>
      <c r="DD126" s="222"/>
      <c r="DE126" s="222"/>
      <c r="DF126" s="222"/>
      <c r="DG126" s="222"/>
      <c r="DH126" s="222"/>
      <c r="DI126" s="222"/>
      <c r="DJ126" s="222"/>
      <c r="DK126" s="222"/>
      <c r="DL126" s="222"/>
      <c r="DM126" s="222"/>
      <c r="DN126" s="222"/>
      <c r="DO126" s="222"/>
      <c r="DP126" s="222"/>
      <c r="DQ126" s="222"/>
      <c r="DR126" s="222"/>
      <c r="DS126" s="222"/>
      <c r="DT126" s="222"/>
      <c r="DU126" s="222"/>
      <c r="DV126" s="222"/>
      <c r="DW126" s="222"/>
      <c r="DX126" s="222"/>
      <c r="DY126" s="222"/>
      <c r="DZ126" s="222"/>
      <c r="EA126" s="222"/>
      <c r="EB126" s="222"/>
      <c r="EC126" s="222"/>
      <c r="ED126" s="222"/>
      <c r="EE126" s="222"/>
      <c r="EF126" s="222"/>
      <c r="EG126" s="222"/>
      <c r="EH126" s="222"/>
      <c r="EI126" s="222"/>
      <c r="EJ126" s="222"/>
      <c r="EK126" s="222"/>
      <c r="EL126" s="222"/>
      <c r="EM126" s="222"/>
      <c r="EN126" s="222"/>
      <c r="EO126" s="222"/>
      <c r="EP126" s="222"/>
      <c r="EQ126" s="222"/>
      <c r="ER126" s="222"/>
      <c r="ES126" s="222"/>
      <c r="ET126" s="222"/>
      <c r="EU126" s="222"/>
      <c r="EV126" s="222"/>
      <c r="EW126" s="222"/>
      <c r="EX126" s="222"/>
      <c r="EY126" s="222"/>
      <c r="EZ126" s="222"/>
      <c r="FA126" s="222"/>
      <c r="FB126" s="222"/>
      <c r="FC126" s="222"/>
      <c r="FD126" s="222"/>
      <c r="FE126" s="222"/>
      <c r="FF126" s="222"/>
      <c r="FG126" s="222"/>
      <c r="FH126" s="222"/>
      <c r="FI126" s="222"/>
      <c r="FJ126" s="222"/>
      <c r="FK126" s="222"/>
      <c r="FL126" s="222"/>
      <c r="FM126" s="222"/>
      <c r="FN126" s="222"/>
      <c r="FO126" s="222"/>
      <c r="FP126" s="222"/>
      <c r="FQ126" s="222"/>
      <c r="FR126" s="222"/>
      <c r="FS126" s="222"/>
      <c r="FT126" s="222"/>
      <c r="FU126" s="222"/>
      <c r="FV126" s="222"/>
      <c r="FW126" s="222"/>
      <c r="FX126" s="222"/>
      <c r="FY126" s="222"/>
      <c r="FZ126" s="222"/>
      <c r="GA126" s="222"/>
      <c r="GB126" s="222"/>
      <c r="GC126" s="222"/>
      <c r="GD126" s="222"/>
      <c r="GE126" s="222"/>
      <c r="GF126" s="222"/>
      <c r="GG126" s="222"/>
      <c r="GH126" s="222"/>
      <c r="GI126" s="222"/>
      <c r="GJ126" s="222"/>
      <c r="GK126" s="222"/>
      <c r="GL126" s="222"/>
      <c r="GM126" s="222"/>
      <c r="GN126" s="222"/>
      <c r="GO126" s="222"/>
      <c r="GP126" s="222"/>
      <c r="GQ126" s="222"/>
      <c r="GR126" s="222"/>
      <c r="GS126" s="222"/>
      <c r="GT126" s="222"/>
      <c r="GU126" s="222"/>
      <c r="GV126" s="222"/>
      <c r="GW126" s="222"/>
      <c r="GX126" s="222"/>
      <c r="GY126" s="222"/>
      <c r="GZ126" s="222"/>
      <c r="HA126" s="222"/>
      <c r="HB126" s="222"/>
      <c r="HC126" s="222"/>
      <c r="HD126" s="222"/>
      <c r="HE126" s="222"/>
      <c r="HF126" s="222"/>
      <c r="HG126" s="222"/>
      <c r="HH126" s="222"/>
      <c r="HI126" s="222"/>
      <c r="HJ126" s="222"/>
      <c r="HK126" s="222"/>
      <c r="HL126" s="222"/>
      <c r="HM126" s="222"/>
      <c r="HN126" s="222"/>
      <c r="HO126" s="222"/>
      <c r="HP126" s="222"/>
      <c r="HQ126" s="222"/>
      <c r="HR126" s="222"/>
      <c r="HS126" s="222"/>
      <c r="HT126" s="222"/>
      <c r="HU126" s="222"/>
      <c r="HV126" s="222"/>
      <c r="HW126" s="222"/>
      <c r="HX126" s="222"/>
      <c r="HY126" s="222"/>
      <c r="HZ126" s="222"/>
      <c r="IA126" s="222"/>
      <c r="IB126" s="222"/>
      <c r="IC126" s="222"/>
      <c r="ID126" s="222"/>
      <c r="IE126" s="222"/>
      <c r="IF126" s="222"/>
      <c r="IG126" s="222"/>
      <c r="IH126" s="222"/>
      <c r="II126" s="222"/>
      <c r="IJ126" s="222"/>
      <c r="IK126" s="222"/>
      <c r="IL126" s="222"/>
      <c r="IM126" s="222"/>
      <c r="IN126" s="222"/>
      <c r="IO126" s="222"/>
      <c r="IP126" s="222"/>
      <c r="IQ126" s="222"/>
      <c r="IR126" s="222"/>
      <c r="IS126" s="222"/>
      <c r="IT126" s="222"/>
      <c r="IU126" s="222"/>
      <c r="IV126" s="222"/>
    </row>
    <row r="127" spans="2:256" s="133" customFormat="1">
      <c r="B127" s="311"/>
      <c r="C127" s="185" t="s">
        <v>222</v>
      </c>
      <c r="D127" s="214" t="s">
        <v>514</v>
      </c>
      <c r="E127" s="235"/>
      <c r="F127" s="270"/>
      <c r="G127" s="271"/>
      <c r="H127" s="134"/>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72"/>
      <c r="AZ127" s="248"/>
      <c r="BA127" s="249"/>
      <c r="BB127" s="250" t="str">
        <f t="shared" si="40"/>
        <v xml:space="preserve"> </v>
      </c>
      <c r="BC127" s="250" t="str">
        <f t="shared" si="41"/>
        <v xml:space="preserve"> </v>
      </c>
      <c r="BD127" s="250" t="str">
        <f t="shared" si="42"/>
        <v xml:space="preserve"> </v>
      </c>
      <c r="BE127" s="272"/>
      <c r="BF127" s="252"/>
      <c r="BG127" s="253"/>
      <c r="BH127" s="253" t="str">
        <f t="shared" si="36"/>
        <v xml:space="preserve"> </v>
      </c>
      <c r="BI127" s="253" t="str">
        <f t="shared" si="37"/>
        <v xml:space="preserve"> </v>
      </c>
      <c r="BJ127" s="273"/>
      <c r="BK127" s="255" t="str">
        <f t="shared" si="38"/>
        <v xml:space="preserve"> </v>
      </c>
      <c r="BL127" s="256" t="str">
        <f t="shared" si="39"/>
        <v xml:space="preserve"> </v>
      </c>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c r="CG127" s="222"/>
      <c r="CH127" s="222"/>
      <c r="CI127" s="222"/>
      <c r="CJ127" s="222"/>
      <c r="CK127" s="222"/>
      <c r="CL127" s="222"/>
      <c r="CM127" s="222"/>
      <c r="CN127" s="222"/>
      <c r="CO127" s="222"/>
      <c r="CP127" s="222"/>
      <c r="CQ127" s="222"/>
      <c r="CR127" s="222"/>
      <c r="CS127" s="222"/>
      <c r="CT127" s="222"/>
      <c r="CU127" s="222"/>
      <c r="CV127" s="222"/>
      <c r="CW127" s="222"/>
      <c r="CX127" s="222"/>
      <c r="CY127" s="222"/>
      <c r="CZ127" s="222"/>
      <c r="DA127" s="222"/>
      <c r="DB127" s="222"/>
      <c r="DC127" s="222"/>
      <c r="DD127" s="222"/>
      <c r="DE127" s="222"/>
      <c r="DF127" s="222"/>
      <c r="DG127" s="222"/>
      <c r="DH127" s="222"/>
      <c r="DI127" s="222"/>
      <c r="DJ127" s="222"/>
      <c r="DK127" s="222"/>
      <c r="DL127" s="222"/>
      <c r="DM127" s="222"/>
      <c r="DN127" s="222"/>
      <c r="DO127" s="222"/>
      <c r="DP127" s="222"/>
      <c r="DQ127" s="222"/>
      <c r="DR127" s="222"/>
      <c r="DS127" s="222"/>
      <c r="DT127" s="222"/>
      <c r="DU127" s="222"/>
      <c r="DV127" s="222"/>
      <c r="DW127" s="222"/>
      <c r="DX127" s="222"/>
      <c r="DY127" s="222"/>
      <c r="DZ127" s="222"/>
      <c r="EA127" s="222"/>
      <c r="EB127" s="222"/>
      <c r="EC127" s="222"/>
      <c r="ED127" s="222"/>
      <c r="EE127" s="222"/>
      <c r="EF127" s="222"/>
      <c r="EG127" s="222"/>
      <c r="EH127" s="222"/>
      <c r="EI127" s="222"/>
      <c r="EJ127" s="222"/>
      <c r="EK127" s="222"/>
      <c r="EL127" s="222"/>
      <c r="EM127" s="222"/>
      <c r="EN127" s="222"/>
      <c r="EO127" s="222"/>
      <c r="EP127" s="222"/>
      <c r="EQ127" s="222"/>
      <c r="ER127" s="222"/>
      <c r="ES127" s="222"/>
      <c r="ET127" s="222"/>
      <c r="EU127" s="222"/>
      <c r="EV127" s="222"/>
      <c r="EW127" s="222"/>
      <c r="EX127" s="222"/>
      <c r="EY127" s="222"/>
      <c r="EZ127" s="222"/>
      <c r="FA127" s="222"/>
      <c r="FB127" s="222"/>
      <c r="FC127" s="222"/>
      <c r="FD127" s="222"/>
      <c r="FE127" s="222"/>
      <c r="FF127" s="222"/>
      <c r="FG127" s="222"/>
      <c r="FH127" s="222"/>
      <c r="FI127" s="222"/>
      <c r="FJ127" s="222"/>
      <c r="FK127" s="222"/>
      <c r="FL127" s="222"/>
      <c r="FM127" s="222"/>
      <c r="FN127" s="222"/>
      <c r="FO127" s="222"/>
      <c r="FP127" s="222"/>
      <c r="FQ127" s="222"/>
      <c r="FR127" s="222"/>
      <c r="FS127" s="222"/>
      <c r="FT127" s="222"/>
      <c r="FU127" s="222"/>
      <c r="FV127" s="222"/>
      <c r="FW127" s="222"/>
      <c r="FX127" s="222"/>
      <c r="FY127" s="222"/>
      <c r="FZ127" s="222"/>
      <c r="GA127" s="222"/>
      <c r="GB127" s="222"/>
      <c r="GC127" s="222"/>
      <c r="GD127" s="222"/>
      <c r="GE127" s="222"/>
      <c r="GF127" s="222"/>
      <c r="GG127" s="222"/>
      <c r="GH127" s="222"/>
      <c r="GI127" s="222"/>
      <c r="GJ127" s="222"/>
      <c r="GK127" s="222"/>
      <c r="GL127" s="222"/>
      <c r="GM127" s="222"/>
      <c r="GN127" s="222"/>
      <c r="GO127" s="222"/>
      <c r="GP127" s="222"/>
      <c r="GQ127" s="222"/>
      <c r="GR127" s="222"/>
      <c r="GS127" s="222"/>
      <c r="GT127" s="222"/>
      <c r="GU127" s="222"/>
      <c r="GV127" s="222"/>
      <c r="GW127" s="222"/>
      <c r="GX127" s="222"/>
      <c r="GY127" s="222"/>
      <c r="GZ127" s="222"/>
      <c r="HA127" s="222"/>
      <c r="HB127" s="222"/>
      <c r="HC127" s="222"/>
      <c r="HD127" s="222"/>
      <c r="HE127" s="222"/>
      <c r="HF127" s="222"/>
      <c r="HG127" s="222"/>
      <c r="HH127" s="222"/>
      <c r="HI127" s="222"/>
      <c r="HJ127" s="222"/>
      <c r="HK127" s="222"/>
      <c r="HL127" s="222"/>
      <c r="HM127" s="222"/>
      <c r="HN127" s="222"/>
      <c r="HO127" s="222"/>
      <c r="HP127" s="222"/>
      <c r="HQ127" s="222"/>
      <c r="HR127" s="222"/>
      <c r="HS127" s="222"/>
      <c r="HT127" s="222"/>
      <c r="HU127" s="222"/>
      <c r="HV127" s="222"/>
      <c r="HW127" s="222"/>
      <c r="HX127" s="222"/>
      <c r="HY127" s="222"/>
      <c r="HZ127" s="222"/>
      <c r="IA127" s="222"/>
      <c r="IB127" s="222"/>
      <c r="IC127" s="222"/>
      <c r="ID127" s="222"/>
      <c r="IE127" s="222"/>
      <c r="IF127" s="222"/>
      <c r="IG127" s="222"/>
      <c r="IH127" s="222"/>
      <c r="II127" s="222"/>
      <c r="IJ127" s="222"/>
      <c r="IK127" s="222"/>
      <c r="IL127" s="222"/>
      <c r="IM127" s="222"/>
      <c r="IN127" s="222"/>
      <c r="IO127" s="222"/>
      <c r="IP127" s="222"/>
      <c r="IQ127" s="222"/>
      <c r="IR127" s="222"/>
      <c r="IS127" s="222"/>
      <c r="IT127" s="222"/>
      <c r="IU127" s="222"/>
      <c r="IV127" s="222"/>
    </row>
    <row r="128" spans="2:256" s="133" customFormat="1">
      <c r="B128" s="311"/>
      <c r="C128" s="136"/>
      <c r="D128" s="214"/>
      <c r="E128" s="274"/>
      <c r="F128" s="215"/>
      <c r="G128" s="275"/>
      <c r="H128" s="276" t="str">
        <f>IF(G128=0," ",F128*G128)</f>
        <v xml:space="preserve"> </v>
      </c>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51"/>
      <c r="AZ128" s="248"/>
      <c r="BA128" s="249"/>
      <c r="BB128" s="250" t="str">
        <f t="shared" si="40"/>
        <v xml:space="preserve"> </v>
      </c>
      <c r="BC128" s="250" t="str">
        <f t="shared" si="41"/>
        <v xml:space="preserve"> </v>
      </c>
      <c r="BD128" s="250" t="str">
        <f t="shared" si="42"/>
        <v xml:space="preserve"> </v>
      </c>
      <c r="BE128" s="251"/>
      <c r="BF128" s="252"/>
      <c r="BG128" s="253"/>
      <c r="BH128" s="253" t="str">
        <f t="shared" si="36"/>
        <v xml:space="preserve"> </v>
      </c>
      <c r="BI128" s="253" t="str">
        <f t="shared" si="37"/>
        <v xml:space="preserve"> </v>
      </c>
      <c r="BJ128" s="254"/>
      <c r="BK128" s="255" t="str">
        <f t="shared" si="38"/>
        <v xml:space="preserve"> </v>
      </c>
      <c r="BL128" s="256" t="str">
        <f t="shared" si="39"/>
        <v xml:space="preserve"> </v>
      </c>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218"/>
      <c r="CK128" s="218"/>
      <c r="CL128" s="218"/>
      <c r="CM128" s="218"/>
      <c r="CN128" s="218"/>
      <c r="CO128" s="218"/>
      <c r="CP128" s="218"/>
      <c r="CQ128" s="218"/>
      <c r="CR128" s="218"/>
      <c r="CS128" s="218"/>
      <c r="CT128" s="218"/>
      <c r="CU128" s="218"/>
      <c r="CV128" s="218"/>
      <c r="CW128" s="218"/>
      <c r="CX128" s="218"/>
      <c r="CY128" s="218"/>
      <c r="CZ128" s="218"/>
      <c r="DA128" s="218"/>
      <c r="DB128" s="218"/>
      <c r="DC128" s="218"/>
      <c r="DD128" s="218"/>
      <c r="DE128" s="218"/>
      <c r="DF128" s="218"/>
      <c r="DG128" s="218"/>
      <c r="DH128" s="218"/>
      <c r="DI128" s="218"/>
      <c r="DJ128" s="218"/>
      <c r="DK128" s="218"/>
      <c r="DL128" s="218"/>
      <c r="DM128" s="218"/>
      <c r="DN128" s="218"/>
      <c r="DO128" s="218"/>
      <c r="DP128" s="218"/>
      <c r="DQ128" s="218"/>
      <c r="DR128" s="218"/>
      <c r="DS128" s="218"/>
      <c r="DT128" s="218"/>
      <c r="DU128" s="218"/>
      <c r="DV128" s="218"/>
      <c r="DW128" s="218"/>
      <c r="DX128" s="218"/>
      <c r="DY128" s="218"/>
      <c r="DZ128" s="218"/>
      <c r="EA128" s="218"/>
      <c r="EB128" s="218"/>
      <c r="EC128" s="218"/>
      <c r="ED128" s="218"/>
      <c r="EE128" s="218"/>
      <c r="EF128" s="218"/>
      <c r="EG128" s="218"/>
      <c r="EH128" s="218"/>
      <c r="EI128" s="218"/>
      <c r="EJ128" s="218"/>
      <c r="EK128" s="218"/>
      <c r="EL128" s="218"/>
      <c r="EM128" s="218"/>
      <c r="EN128" s="218"/>
      <c r="EO128" s="218"/>
      <c r="EP128" s="218"/>
      <c r="EQ128" s="218"/>
      <c r="ER128" s="218"/>
      <c r="ES128" s="218"/>
      <c r="ET128" s="218"/>
      <c r="EU128" s="218"/>
      <c r="EV128" s="218"/>
      <c r="EW128" s="218"/>
      <c r="EX128" s="218"/>
      <c r="EY128" s="218"/>
      <c r="EZ128" s="218"/>
      <c r="FA128" s="218"/>
      <c r="FB128" s="218"/>
      <c r="FC128" s="218"/>
      <c r="FD128" s="218"/>
      <c r="FE128" s="218"/>
      <c r="FF128" s="218"/>
      <c r="FG128" s="218"/>
      <c r="FH128" s="218"/>
      <c r="FI128" s="218"/>
      <c r="FJ128" s="218"/>
      <c r="FK128" s="218"/>
      <c r="FL128" s="218"/>
      <c r="FM128" s="218"/>
      <c r="FN128" s="218"/>
      <c r="FO128" s="218"/>
      <c r="FP128" s="218"/>
      <c r="FQ128" s="218"/>
      <c r="FR128" s="218"/>
      <c r="FS128" s="218"/>
      <c r="FT128" s="218"/>
      <c r="FU128" s="218"/>
      <c r="FV128" s="218"/>
      <c r="FW128" s="218"/>
      <c r="FX128" s="218"/>
      <c r="FY128" s="218"/>
      <c r="FZ128" s="218"/>
      <c r="GA128" s="218"/>
      <c r="GB128" s="218"/>
      <c r="GC128" s="218"/>
      <c r="GD128" s="218"/>
      <c r="GE128" s="218"/>
      <c r="GF128" s="218"/>
      <c r="GG128" s="218"/>
      <c r="GH128" s="218"/>
      <c r="GI128" s="218"/>
      <c r="GJ128" s="218"/>
      <c r="GK128" s="218"/>
      <c r="GL128" s="218"/>
      <c r="GM128" s="218"/>
      <c r="GN128" s="218"/>
      <c r="GO128" s="218"/>
      <c r="GP128" s="218"/>
      <c r="GQ128" s="218"/>
      <c r="GR128" s="218"/>
      <c r="GS128" s="218"/>
      <c r="GT128" s="218"/>
      <c r="GU128" s="218"/>
      <c r="GV128" s="218"/>
      <c r="GW128" s="218"/>
      <c r="GX128" s="218"/>
      <c r="GY128" s="218"/>
      <c r="GZ128" s="218"/>
      <c r="HA128" s="218"/>
      <c r="HB128" s="218"/>
      <c r="HC128" s="218"/>
      <c r="HD128" s="218"/>
      <c r="HE128" s="218"/>
      <c r="HF128" s="218"/>
      <c r="HG128" s="218"/>
      <c r="HH128" s="218"/>
      <c r="HI128" s="218"/>
      <c r="HJ128" s="218"/>
      <c r="HK128" s="218"/>
      <c r="HL128" s="218"/>
      <c r="HM128" s="218"/>
      <c r="HN128" s="218"/>
      <c r="HO128" s="218"/>
      <c r="HP128" s="218"/>
      <c r="HQ128" s="218"/>
      <c r="HR128" s="218"/>
      <c r="HS128" s="218"/>
      <c r="HT128" s="218"/>
      <c r="HU128" s="218"/>
      <c r="HV128" s="218"/>
      <c r="HW128" s="218"/>
      <c r="HX128" s="218"/>
      <c r="HY128" s="218"/>
      <c r="HZ128" s="218"/>
      <c r="IA128" s="218"/>
      <c r="IB128" s="218"/>
      <c r="IC128" s="218"/>
      <c r="ID128" s="218"/>
      <c r="IE128" s="218"/>
      <c r="IF128" s="218"/>
      <c r="IG128" s="218"/>
      <c r="IH128" s="218"/>
      <c r="II128" s="218"/>
      <c r="IJ128" s="218"/>
      <c r="IK128" s="218"/>
      <c r="IL128" s="218"/>
      <c r="IM128" s="218"/>
      <c r="IN128" s="218"/>
      <c r="IO128" s="218"/>
      <c r="IP128" s="218"/>
      <c r="IQ128" s="218"/>
      <c r="IR128" s="218"/>
      <c r="IS128" s="218"/>
      <c r="IT128" s="218"/>
      <c r="IU128" s="218"/>
      <c r="IV128" s="218"/>
    </row>
    <row r="129" spans="2:256" s="133" customFormat="1">
      <c r="B129" s="311"/>
      <c r="C129" s="230" t="s">
        <v>138</v>
      </c>
      <c r="D129" s="374" t="s">
        <v>515</v>
      </c>
      <c r="E129" s="374"/>
      <c r="F129" s="374"/>
      <c r="G129" s="277"/>
      <c r="H129" s="278"/>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51"/>
      <c r="AZ129" s="248"/>
      <c r="BA129" s="249"/>
      <c r="BB129" s="250" t="str">
        <f t="shared" si="40"/>
        <v xml:space="preserve"> </v>
      </c>
      <c r="BC129" s="250" t="str">
        <f t="shared" si="41"/>
        <v xml:space="preserve"> </v>
      </c>
      <c r="BD129" s="250" t="str">
        <f t="shared" si="42"/>
        <v xml:space="preserve"> </v>
      </c>
      <c r="BE129" s="251"/>
      <c r="BF129" s="252"/>
      <c r="BG129" s="253"/>
      <c r="BH129" s="253" t="str">
        <f t="shared" si="36"/>
        <v xml:space="preserve"> </v>
      </c>
      <c r="BI129" s="253" t="str">
        <f t="shared" si="37"/>
        <v xml:space="preserve"> </v>
      </c>
      <c r="BJ129" s="254"/>
      <c r="BK129" s="255" t="str">
        <f t="shared" si="38"/>
        <v xml:space="preserve"> </v>
      </c>
      <c r="BL129" s="256" t="str">
        <f t="shared" si="39"/>
        <v xml:space="preserve"> </v>
      </c>
      <c r="BM129" s="279"/>
      <c r="BN129" s="279"/>
      <c r="BO129" s="279"/>
      <c r="BP129" s="279"/>
      <c r="BQ129" s="279"/>
      <c r="BR129" s="279"/>
      <c r="BS129" s="279"/>
      <c r="BT129" s="279"/>
      <c r="BU129" s="279"/>
      <c r="BV129" s="279"/>
      <c r="BW129" s="279"/>
      <c r="BX129" s="279"/>
      <c r="BY129" s="279"/>
      <c r="BZ129" s="279"/>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79"/>
      <c r="DQ129" s="279"/>
      <c r="DR129" s="279"/>
      <c r="DS129" s="279"/>
      <c r="DT129" s="279"/>
      <c r="DU129" s="279"/>
      <c r="DV129" s="279"/>
      <c r="DW129" s="279"/>
      <c r="DX129" s="279"/>
      <c r="DY129" s="279"/>
      <c r="DZ129" s="279"/>
      <c r="EA129" s="279"/>
      <c r="EB129" s="279"/>
      <c r="EC129" s="279"/>
      <c r="ED129" s="279"/>
      <c r="EE129" s="279"/>
      <c r="EF129" s="279"/>
      <c r="EG129" s="279"/>
      <c r="EH129" s="279"/>
      <c r="EI129" s="279"/>
      <c r="EJ129" s="279"/>
      <c r="EK129" s="279"/>
      <c r="EL129" s="279"/>
      <c r="EM129" s="279"/>
      <c r="EN129" s="279"/>
      <c r="EO129" s="279"/>
      <c r="EP129" s="279"/>
      <c r="EQ129" s="279"/>
      <c r="ER129" s="279"/>
      <c r="ES129" s="279"/>
      <c r="ET129" s="279"/>
      <c r="EU129" s="279"/>
      <c r="EV129" s="279"/>
      <c r="EW129" s="279"/>
      <c r="EX129" s="279"/>
      <c r="EY129" s="279"/>
      <c r="EZ129" s="279"/>
      <c r="FA129" s="279"/>
      <c r="FB129" s="279"/>
      <c r="FC129" s="279"/>
      <c r="FD129" s="279"/>
      <c r="FE129" s="279"/>
      <c r="FF129" s="279"/>
      <c r="FG129" s="279"/>
      <c r="FH129" s="279"/>
      <c r="FI129" s="279"/>
      <c r="FJ129" s="279"/>
      <c r="FK129" s="279"/>
      <c r="FL129" s="279"/>
      <c r="FM129" s="279"/>
      <c r="FN129" s="279"/>
      <c r="FO129" s="279"/>
      <c r="FP129" s="279"/>
      <c r="FQ129" s="279"/>
      <c r="FR129" s="279"/>
      <c r="FS129" s="279"/>
      <c r="FT129" s="279"/>
      <c r="FU129" s="279"/>
      <c r="FV129" s="279"/>
      <c r="FW129" s="279"/>
      <c r="FX129" s="279"/>
      <c r="FY129" s="279"/>
      <c r="FZ129" s="279"/>
      <c r="GA129" s="279"/>
      <c r="GB129" s="279"/>
      <c r="GC129" s="279"/>
      <c r="GD129" s="279"/>
      <c r="GE129" s="279"/>
      <c r="GF129" s="279"/>
      <c r="GG129" s="279"/>
      <c r="GH129" s="279"/>
      <c r="GI129" s="279"/>
      <c r="GJ129" s="279"/>
      <c r="GK129" s="279"/>
      <c r="GL129" s="279"/>
      <c r="GM129" s="279"/>
      <c r="GN129" s="279"/>
      <c r="GO129" s="279"/>
      <c r="GP129" s="279"/>
      <c r="GQ129" s="279"/>
      <c r="GR129" s="279"/>
      <c r="GS129" s="279"/>
      <c r="GT129" s="279"/>
      <c r="GU129" s="279"/>
      <c r="GV129" s="279"/>
      <c r="GW129" s="279"/>
      <c r="GX129" s="279"/>
      <c r="GY129" s="279"/>
      <c r="GZ129" s="279"/>
      <c r="HA129" s="279"/>
      <c r="HB129" s="279"/>
      <c r="HC129" s="279"/>
      <c r="HD129" s="279"/>
      <c r="HE129" s="279"/>
      <c r="HF129" s="279"/>
      <c r="HG129" s="279"/>
      <c r="HH129" s="279"/>
      <c r="HI129" s="279"/>
      <c r="HJ129" s="279"/>
      <c r="HK129" s="279"/>
      <c r="HL129" s="279"/>
      <c r="HM129" s="279"/>
      <c r="HN129" s="279"/>
      <c r="HO129" s="279"/>
      <c r="HP129" s="279"/>
      <c r="HQ129" s="279"/>
      <c r="HR129" s="279"/>
      <c r="HS129" s="279"/>
      <c r="HT129" s="279"/>
      <c r="HU129" s="279"/>
      <c r="HV129" s="279"/>
      <c r="HW129" s="279"/>
      <c r="HX129" s="279"/>
      <c r="HY129" s="279"/>
      <c r="HZ129" s="279"/>
      <c r="IA129" s="279"/>
      <c r="IB129" s="279"/>
      <c r="IC129" s="279"/>
      <c r="ID129" s="279"/>
      <c r="IE129" s="279"/>
      <c r="IF129" s="279"/>
      <c r="IG129" s="279"/>
      <c r="IH129" s="279"/>
      <c r="II129" s="279"/>
      <c r="IJ129" s="279"/>
      <c r="IK129" s="279"/>
      <c r="IL129" s="279"/>
      <c r="IM129" s="279"/>
      <c r="IN129" s="279"/>
      <c r="IO129" s="279"/>
      <c r="IP129" s="279"/>
      <c r="IQ129" s="279"/>
      <c r="IR129" s="279"/>
      <c r="IS129" s="279"/>
      <c r="IT129" s="279"/>
      <c r="IU129" s="279"/>
      <c r="IV129" s="279"/>
    </row>
    <row r="130" spans="2:256" s="133" customFormat="1" ht="25.5">
      <c r="B130" s="311"/>
      <c r="C130" s="134" t="s">
        <v>138</v>
      </c>
      <c r="D130" s="166" t="s">
        <v>516</v>
      </c>
      <c r="E130" s="280" t="s">
        <v>18</v>
      </c>
      <c r="F130" s="281">
        <v>1</v>
      </c>
      <c r="G130" s="275"/>
      <c r="H130" s="276"/>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47" t="s">
        <v>354</v>
      </c>
      <c r="AZ130" s="248">
        <v>118</v>
      </c>
      <c r="BA130" s="249">
        <v>-0.1</v>
      </c>
      <c r="BB130" s="250">
        <f t="shared" si="40"/>
        <v>129.80000000000001</v>
      </c>
      <c r="BC130" s="250">
        <f t="shared" si="41"/>
        <v>118</v>
      </c>
      <c r="BD130" s="250">
        <f t="shared" si="42"/>
        <v>129.80000000000001</v>
      </c>
      <c r="BE130" s="272"/>
      <c r="BF130" s="252"/>
      <c r="BG130" s="253"/>
      <c r="BH130" s="253">
        <f t="shared" si="36"/>
        <v>0</v>
      </c>
      <c r="BI130" s="253">
        <f t="shared" si="37"/>
        <v>0</v>
      </c>
      <c r="BJ130" s="273"/>
      <c r="BK130" s="255">
        <f t="shared" si="38"/>
        <v>129.80000000000001</v>
      </c>
      <c r="BL130" s="256">
        <f t="shared" si="39"/>
        <v>129.80000000000001</v>
      </c>
      <c r="BM130" s="222"/>
      <c r="BN130" s="222"/>
      <c r="BO130" s="222"/>
      <c r="BP130" s="222"/>
      <c r="BQ130" s="222"/>
      <c r="BR130" s="222"/>
      <c r="BS130" s="222"/>
      <c r="BT130" s="222"/>
      <c r="BU130" s="222"/>
      <c r="BV130" s="222"/>
      <c r="BW130" s="222"/>
      <c r="BX130" s="222"/>
      <c r="BY130" s="222"/>
      <c r="BZ130" s="222"/>
      <c r="CA130" s="222"/>
      <c r="CB130" s="222"/>
      <c r="CC130" s="222"/>
      <c r="CD130" s="222"/>
      <c r="CE130" s="222"/>
      <c r="CF130" s="222"/>
      <c r="CG130" s="222"/>
      <c r="CH130" s="222"/>
      <c r="CI130" s="222"/>
      <c r="CJ130" s="222"/>
      <c r="CK130" s="222"/>
      <c r="CL130" s="222"/>
      <c r="CM130" s="222"/>
      <c r="CN130" s="222"/>
      <c r="CO130" s="222"/>
      <c r="CP130" s="222"/>
      <c r="CQ130" s="222"/>
      <c r="CR130" s="222"/>
      <c r="CS130" s="222"/>
      <c r="CT130" s="222"/>
      <c r="CU130" s="222"/>
      <c r="CV130" s="222"/>
      <c r="CW130" s="222"/>
      <c r="CX130" s="222"/>
      <c r="CY130" s="222"/>
      <c r="CZ130" s="222"/>
      <c r="DA130" s="222"/>
      <c r="DB130" s="222"/>
      <c r="DC130" s="222"/>
      <c r="DD130" s="222"/>
      <c r="DE130" s="222"/>
      <c r="DF130" s="222"/>
      <c r="DG130" s="222"/>
      <c r="DH130" s="222"/>
      <c r="DI130" s="222"/>
      <c r="DJ130" s="222"/>
      <c r="DK130" s="222"/>
      <c r="DL130" s="222"/>
      <c r="DM130" s="222"/>
      <c r="DN130" s="222"/>
      <c r="DO130" s="222"/>
      <c r="DP130" s="222"/>
      <c r="DQ130" s="222"/>
      <c r="DR130" s="222"/>
      <c r="DS130" s="222"/>
      <c r="DT130" s="222"/>
      <c r="DU130" s="222"/>
      <c r="DV130" s="222"/>
      <c r="DW130" s="222"/>
      <c r="DX130" s="222"/>
      <c r="DY130" s="222"/>
      <c r="DZ130" s="222"/>
      <c r="EA130" s="222"/>
      <c r="EB130" s="222"/>
      <c r="EC130" s="222"/>
      <c r="ED130" s="222"/>
      <c r="EE130" s="222"/>
      <c r="EF130" s="222"/>
      <c r="EG130" s="222"/>
      <c r="EH130" s="222"/>
      <c r="EI130" s="222"/>
      <c r="EJ130" s="222"/>
      <c r="EK130" s="222"/>
      <c r="EL130" s="222"/>
      <c r="EM130" s="222"/>
      <c r="EN130" s="222"/>
      <c r="EO130" s="222"/>
      <c r="EP130" s="222"/>
      <c r="EQ130" s="222"/>
      <c r="ER130" s="222"/>
      <c r="ES130" s="222"/>
      <c r="ET130" s="222"/>
      <c r="EU130" s="222"/>
      <c r="EV130" s="222"/>
      <c r="EW130" s="222"/>
      <c r="EX130" s="222"/>
      <c r="EY130" s="222"/>
      <c r="EZ130" s="222"/>
      <c r="FA130" s="222"/>
      <c r="FB130" s="222"/>
      <c r="FC130" s="222"/>
      <c r="FD130" s="222"/>
      <c r="FE130" s="222"/>
      <c r="FF130" s="222"/>
      <c r="FG130" s="222"/>
      <c r="FH130" s="222"/>
      <c r="FI130" s="222"/>
      <c r="FJ130" s="222"/>
      <c r="FK130" s="222"/>
      <c r="FL130" s="222"/>
      <c r="FM130" s="222"/>
      <c r="FN130" s="222"/>
      <c r="FO130" s="222"/>
      <c r="FP130" s="222"/>
      <c r="FQ130" s="222"/>
      <c r="FR130" s="222"/>
      <c r="FS130" s="222"/>
      <c r="FT130" s="222"/>
      <c r="FU130" s="222"/>
      <c r="FV130" s="222"/>
      <c r="FW130" s="222"/>
      <c r="FX130" s="222"/>
      <c r="FY130" s="222"/>
      <c r="FZ130" s="222"/>
      <c r="GA130" s="222"/>
      <c r="GB130" s="222"/>
      <c r="GC130" s="222"/>
      <c r="GD130" s="222"/>
      <c r="GE130" s="222"/>
      <c r="GF130" s="222"/>
      <c r="GG130" s="222"/>
      <c r="GH130" s="222"/>
      <c r="GI130" s="222"/>
      <c r="GJ130" s="222"/>
      <c r="GK130" s="222"/>
      <c r="GL130" s="222"/>
      <c r="GM130" s="222"/>
      <c r="GN130" s="222"/>
      <c r="GO130" s="222"/>
      <c r="GP130" s="222"/>
      <c r="GQ130" s="222"/>
      <c r="GR130" s="222"/>
      <c r="GS130" s="222"/>
      <c r="GT130" s="222"/>
      <c r="GU130" s="222"/>
      <c r="GV130" s="222"/>
      <c r="GW130" s="222"/>
      <c r="GX130" s="222"/>
      <c r="GY130" s="222"/>
      <c r="GZ130" s="222"/>
      <c r="HA130" s="222"/>
      <c r="HB130" s="222"/>
      <c r="HC130" s="222"/>
      <c r="HD130" s="222"/>
      <c r="HE130" s="222"/>
      <c r="HF130" s="222"/>
      <c r="HG130" s="222"/>
      <c r="HH130" s="222"/>
      <c r="HI130" s="222"/>
      <c r="HJ130" s="222"/>
      <c r="HK130" s="222"/>
      <c r="HL130" s="222"/>
      <c r="HM130" s="222"/>
      <c r="HN130" s="222"/>
      <c r="HO130" s="222"/>
      <c r="HP130" s="222"/>
      <c r="HQ130" s="222"/>
      <c r="HR130" s="222"/>
      <c r="HS130" s="222"/>
      <c r="HT130" s="222"/>
      <c r="HU130" s="222"/>
      <c r="HV130" s="222"/>
      <c r="HW130" s="222"/>
      <c r="HX130" s="222"/>
      <c r="HY130" s="222"/>
      <c r="HZ130" s="222"/>
      <c r="IA130" s="222"/>
      <c r="IB130" s="222"/>
      <c r="IC130" s="222"/>
      <c r="ID130" s="222"/>
      <c r="IE130" s="222"/>
      <c r="IF130" s="222"/>
      <c r="IG130" s="222"/>
      <c r="IH130" s="222"/>
      <c r="II130" s="222"/>
      <c r="IJ130" s="222"/>
      <c r="IK130" s="222"/>
      <c r="IL130" s="222"/>
      <c r="IM130" s="222"/>
      <c r="IN130" s="222"/>
      <c r="IO130" s="222"/>
      <c r="IP130" s="222"/>
      <c r="IQ130" s="222"/>
      <c r="IR130" s="222"/>
      <c r="IS130" s="222"/>
      <c r="IT130" s="222"/>
      <c r="IU130" s="222"/>
      <c r="IV130" s="222"/>
    </row>
    <row r="131" spans="2:256" s="133" customFormat="1" ht="17.25" customHeight="1">
      <c r="B131" s="311"/>
      <c r="C131" s="282"/>
      <c r="D131" s="283" t="s">
        <v>517</v>
      </c>
      <c r="E131" s="280" t="s">
        <v>18</v>
      </c>
      <c r="F131" s="281">
        <v>4</v>
      </c>
      <c r="G131" s="284"/>
      <c r="H131" s="285"/>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6"/>
      <c r="AY131" s="247" t="s">
        <v>354</v>
      </c>
      <c r="AZ131" s="287">
        <v>77.900000000000006</v>
      </c>
      <c r="BA131" s="249">
        <v>-0.1</v>
      </c>
      <c r="BB131" s="250">
        <f t="shared" si="40"/>
        <v>85.690000000000012</v>
      </c>
      <c r="BC131" s="250">
        <f t="shared" si="41"/>
        <v>311.60000000000002</v>
      </c>
      <c r="BD131" s="250">
        <f t="shared" si="42"/>
        <v>342.76000000000005</v>
      </c>
      <c r="BE131" s="288"/>
      <c r="BF131" s="289"/>
      <c r="BG131" s="253"/>
      <c r="BH131" s="253">
        <f t="shared" si="36"/>
        <v>0</v>
      </c>
      <c r="BI131" s="253">
        <f t="shared" si="37"/>
        <v>0</v>
      </c>
      <c r="BJ131" s="290"/>
      <c r="BK131" s="255">
        <f t="shared" si="38"/>
        <v>85.690000000000012</v>
      </c>
      <c r="BL131" s="256">
        <f t="shared" si="39"/>
        <v>342.76000000000005</v>
      </c>
      <c r="BM131" s="286"/>
      <c r="BN131" s="286"/>
      <c r="BO131" s="286"/>
      <c r="BP131" s="286"/>
      <c r="BQ131" s="286"/>
      <c r="BR131" s="286"/>
      <c r="BS131" s="286"/>
      <c r="BT131" s="286"/>
      <c r="BU131" s="286"/>
      <c r="BV131" s="286"/>
      <c r="BW131" s="286"/>
      <c r="BX131" s="286"/>
      <c r="BY131" s="286"/>
      <c r="BZ131" s="2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86"/>
      <c r="DQ131" s="286"/>
      <c r="DR131" s="286"/>
      <c r="DS131" s="286"/>
      <c r="DT131" s="286"/>
      <c r="DU131" s="286"/>
      <c r="DV131" s="286"/>
      <c r="DW131" s="286"/>
      <c r="DX131" s="286"/>
      <c r="DY131" s="286"/>
      <c r="DZ131" s="286"/>
      <c r="EA131" s="286"/>
      <c r="EB131" s="286"/>
      <c r="EC131" s="286"/>
      <c r="ED131" s="286"/>
      <c r="EE131" s="286"/>
      <c r="EF131" s="286"/>
      <c r="EG131" s="286"/>
      <c r="EH131" s="286"/>
      <c r="EI131" s="286"/>
      <c r="EJ131" s="286"/>
      <c r="EK131" s="286"/>
      <c r="EL131" s="286"/>
      <c r="EM131" s="286"/>
      <c r="EN131" s="286"/>
      <c r="EO131" s="286"/>
      <c r="EP131" s="286"/>
      <c r="EQ131" s="286"/>
      <c r="ER131" s="286"/>
      <c r="ES131" s="286"/>
      <c r="ET131" s="286"/>
      <c r="EU131" s="286"/>
      <c r="EV131" s="286"/>
      <c r="EW131" s="286"/>
      <c r="EX131" s="286"/>
      <c r="EY131" s="286"/>
      <c r="EZ131" s="286"/>
      <c r="FA131" s="286"/>
      <c r="FB131" s="286"/>
      <c r="FC131" s="286"/>
      <c r="FD131" s="286"/>
      <c r="FE131" s="286"/>
      <c r="FF131" s="286"/>
      <c r="FG131" s="286"/>
      <c r="FH131" s="286"/>
      <c r="FI131" s="286"/>
      <c r="FJ131" s="286"/>
      <c r="FK131" s="286"/>
      <c r="FL131" s="286"/>
      <c r="FM131" s="286"/>
      <c r="FN131" s="286"/>
      <c r="FO131" s="286"/>
      <c r="FP131" s="286"/>
      <c r="FQ131" s="286"/>
      <c r="FR131" s="286"/>
      <c r="FS131" s="286"/>
      <c r="FT131" s="286"/>
      <c r="FU131" s="286"/>
      <c r="FV131" s="286"/>
      <c r="FW131" s="286"/>
      <c r="FX131" s="286"/>
      <c r="FY131" s="286"/>
      <c r="FZ131" s="286"/>
      <c r="GA131" s="286"/>
      <c r="GB131" s="286"/>
      <c r="GC131" s="286"/>
      <c r="GD131" s="286"/>
      <c r="GE131" s="286"/>
      <c r="GF131" s="286"/>
      <c r="GG131" s="286"/>
      <c r="GH131" s="286"/>
      <c r="GI131" s="286"/>
      <c r="GJ131" s="286"/>
      <c r="GK131" s="286"/>
      <c r="GL131" s="286"/>
      <c r="GM131" s="286"/>
      <c r="GN131" s="286"/>
      <c r="GO131" s="286"/>
      <c r="GP131" s="286"/>
      <c r="GQ131" s="286"/>
      <c r="GR131" s="286"/>
      <c r="GS131" s="286"/>
      <c r="GT131" s="286"/>
      <c r="GU131" s="286"/>
      <c r="GV131" s="286"/>
      <c r="GW131" s="286"/>
      <c r="GX131" s="286"/>
      <c r="GY131" s="286"/>
      <c r="GZ131" s="286"/>
      <c r="HA131" s="286"/>
      <c r="HB131" s="286"/>
      <c r="HC131" s="286"/>
      <c r="HD131" s="286"/>
      <c r="HE131" s="286"/>
      <c r="HF131" s="286"/>
      <c r="HG131" s="286"/>
      <c r="HH131" s="286"/>
      <c r="HI131" s="286"/>
      <c r="HJ131" s="286"/>
      <c r="HK131" s="286"/>
      <c r="HL131" s="286"/>
      <c r="HM131" s="286"/>
      <c r="HN131" s="286"/>
      <c r="HO131" s="286"/>
      <c r="HP131" s="286"/>
      <c r="HQ131" s="286"/>
      <c r="HR131" s="286"/>
      <c r="HS131" s="286"/>
      <c r="HT131" s="286"/>
      <c r="HU131" s="286"/>
      <c r="HV131" s="286"/>
      <c r="HW131" s="286"/>
      <c r="HX131" s="286"/>
      <c r="HY131" s="286"/>
      <c r="HZ131" s="286"/>
      <c r="IA131" s="286"/>
      <c r="IB131" s="286"/>
      <c r="IC131" s="286"/>
      <c r="ID131" s="286"/>
      <c r="IE131" s="286"/>
      <c r="IF131" s="286"/>
      <c r="IG131" s="286"/>
      <c r="IH131" s="286"/>
      <c r="II131" s="286"/>
      <c r="IJ131" s="286"/>
      <c r="IK131" s="286"/>
      <c r="IL131" s="286"/>
      <c r="IM131" s="286"/>
      <c r="IN131" s="286"/>
      <c r="IO131" s="286"/>
      <c r="IP131" s="286"/>
      <c r="IQ131" s="286"/>
      <c r="IR131" s="286"/>
      <c r="IS131" s="286"/>
      <c r="IT131" s="286"/>
      <c r="IU131" s="286"/>
      <c r="IV131" s="286"/>
    </row>
    <row r="132" spans="2:256" s="133" customFormat="1" ht="16.5" customHeight="1">
      <c r="B132" s="311"/>
      <c r="C132" s="134" t="s">
        <v>138</v>
      </c>
      <c r="D132" s="166" t="s">
        <v>518</v>
      </c>
      <c r="E132" s="280" t="s">
        <v>18</v>
      </c>
      <c r="F132" s="281">
        <v>1</v>
      </c>
      <c r="G132" s="275"/>
      <c r="H132" s="276"/>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47" t="s">
        <v>354</v>
      </c>
      <c r="AZ132" s="248">
        <v>106.8</v>
      </c>
      <c r="BA132" s="249">
        <v>-0.1</v>
      </c>
      <c r="BB132" s="250">
        <f t="shared" si="40"/>
        <v>117.47999999999999</v>
      </c>
      <c r="BC132" s="250">
        <f t="shared" si="41"/>
        <v>106.8</v>
      </c>
      <c r="BD132" s="250">
        <f t="shared" si="42"/>
        <v>117.47999999999999</v>
      </c>
      <c r="BE132" s="272"/>
      <c r="BF132" s="252"/>
      <c r="BG132" s="253"/>
      <c r="BH132" s="253">
        <f t="shared" si="36"/>
        <v>0</v>
      </c>
      <c r="BI132" s="253">
        <f t="shared" si="37"/>
        <v>0</v>
      </c>
      <c r="BJ132" s="273"/>
      <c r="BK132" s="255">
        <f t="shared" si="38"/>
        <v>117.47999999999999</v>
      </c>
      <c r="BL132" s="256">
        <f t="shared" si="39"/>
        <v>117.47999999999999</v>
      </c>
      <c r="BM132" s="222"/>
      <c r="BN132" s="222"/>
      <c r="BO132" s="222"/>
      <c r="BP132" s="222"/>
      <c r="BQ132" s="222"/>
      <c r="BR132" s="222"/>
      <c r="BS132" s="222"/>
      <c r="BT132" s="222"/>
      <c r="BU132" s="222"/>
      <c r="BV132" s="222"/>
      <c r="BW132" s="222"/>
      <c r="BX132" s="222"/>
      <c r="BY132" s="222"/>
      <c r="BZ132" s="222"/>
      <c r="CA132" s="222"/>
      <c r="CB132" s="222"/>
      <c r="CC132" s="222"/>
      <c r="CD132" s="222"/>
      <c r="CE132" s="222"/>
      <c r="CF132" s="222"/>
      <c r="CG132" s="222"/>
      <c r="CH132" s="222"/>
      <c r="CI132" s="222"/>
      <c r="CJ132" s="222"/>
      <c r="CK132" s="222"/>
      <c r="CL132" s="222"/>
      <c r="CM132" s="222"/>
      <c r="CN132" s="222"/>
      <c r="CO132" s="222"/>
      <c r="CP132" s="222"/>
      <c r="CQ132" s="222"/>
      <c r="CR132" s="222"/>
      <c r="CS132" s="222"/>
      <c r="CT132" s="222"/>
      <c r="CU132" s="222"/>
      <c r="CV132" s="222"/>
      <c r="CW132" s="222"/>
      <c r="CX132" s="222"/>
      <c r="CY132" s="222"/>
      <c r="CZ132" s="222"/>
      <c r="DA132" s="222"/>
      <c r="DB132" s="222"/>
      <c r="DC132" s="222"/>
      <c r="DD132" s="222"/>
      <c r="DE132" s="222"/>
      <c r="DF132" s="222"/>
      <c r="DG132" s="222"/>
      <c r="DH132" s="222"/>
      <c r="DI132" s="222"/>
      <c r="DJ132" s="222"/>
      <c r="DK132" s="222"/>
      <c r="DL132" s="222"/>
      <c r="DM132" s="222"/>
      <c r="DN132" s="222"/>
      <c r="DO132" s="222"/>
      <c r="DP132" s="222"/>
      <c r="DQ132" s="222"/>
      <c r="DR132" s="222"/>
      <c r="DS132" s="222"/>
      <c r="DT132" s="222"/>
      <c r="DU132" s="222"/>
      <c r="DV132" s="222"/>
      <c r="DW132" s="222"/>
      <c r="DX132" s="222"/>
      <c r="DY132" s="222"/>
      <c r="DZ132" s="222"/>
      <c r="EA132" s="222"/>
      <c r="EB132" s="222"/>
      <c r="EC132" s="222"/>
      <c r="ED132" s="222"/>
      <c r="EE132" s="222"/>
      <c r="EF132" s="222"/>
      <c r="EG132" s="222"/>
      <c r="EH132" s="222"/>
      <c r="EI132" s="222"/>
      <c r="EJ132" s="222"/>
      <c r="EK132" s="222"/>
      <c r="EL132" s="222"/>
      <c r="EM132" s="222"/>
      <c r="EN132" s="222"/>
      <c r="EO132" s="222"/>
      <c r="EP132" s="222"/>
      <c r="EQ132" s="222"/>
      <c r="ER132" s="222"/>
      <c r="ES132" s="222"/>
      <c r="ET132" s="222"/>
      <c r="EU132" s="222"/>
      <c r="EV132" s="222"/>
      <c r="EW132" s="222"/>
      <c r="EX132" s="222"/>
      <c r="EY132" s="222"/>
      <c r="EZ132" s="222"/>
      <c r="FA132" s="222"/>
      <c r="FB132" s="222"/>
      <c r="FC132" s="222"/>
      <c r="FD132" s="222"/>
      <c r="FE132" s="222"/>
      <c r="FF132" s="222"/>
      <c r="FG132" s="222"/>
      <c r="FH132" s="222"/>
      <c r="FI132" s="222"/>
      <c r="FJ132" s="222"/>
      <c r="FK132" s="222"/>
      <c r="FL132" s="222"/>
      <c r="FM132" s="222"/>
      <c r="FN132" s="222"/>
      <c r="FO132" s="222"/>
      <c r="FP132" s="222"/>
      <c r="FQ132" s="222"/>
      <c r="FR132" s="222"/>
      <c r="FS132" s="222"/>
      <c r="FT132" s="222"/>
      <c r="FU132" s="222"/>
      <c r="FV132" s="222"/>
      <c r="FW132" s="222"/>
      <c r="FX132" s="222"/>
      <c r="FY132" s="222"/>
      <c r="FZ132" s="222"/>
      <c r="GA132" s="222"/>
      <c r="GB132" s="222"/>
      <c r="GC132" s="222"/>
      <c r="GD132" s="222"/>
      <c r="GE132" s="222"/>
      <c r="GF132" s="222"/>
      <c r="GG132" s="222"/>
      <c r="GH132" s="222"/>
      <c r="GI132" s="222"/>
      <c r="GJ132" s="222"/>
      <c r="GK132" s="222"/>
      <c r="GL132" s="222"/>
      <c r="GM132" s="222"/>
      <c r="GN132" s="222"/>
      <c r="GO132" s="222"/>
      <c r="GP132" s="222"/>
      <c r="GQ132" s="222"/>
      <c r="GR132" s="222"/>
      <c r="GS132" s="222"/>
      <c r="GT132" s="222"/>
      <c r="GU132" s="222"/>
      <c r="GV132" s="222"/>
      <c r="GW132" s="222"/>
      <c r="GX132" s="222"/>
      <c r="GY132" s="222"/>
      <c r="GZ132" s="222"/>
      <c r="HA132" s="222"/>
      <c r="HB132" s="222"/>
      <c r="HC132" s="222"/>
      <c r="HD132" s="222"/>
      <c r="HE132" s="222"/>
      <c r="HF132" s="222"/>
      <c r="HG132" s="222"/>
      <c r="HH132" s="222"/>
      <c r="HI132" s="222"/>
      <c r="HJ132" s="222"/>
      <c r="HK132" s="222"/>
      <c r="HL132" s="222"/>
      <c r="HM132" s="222"/>
      <c r="HN132" s="222"/>
      <c r="HO132" s="222"/>
      <c r="HP132" s="222"/>
      <c r="HQ132" s="222"/>
      <c r="HR132" s="222"/>
      <c r="HS132" s="222"/>
      <c r="HT132" s="222"/>
      <c r="HU132" s="222"/>
      <c r="HV132" s="222"/>
      <c r="HW132" s="222"/>
      <c r="HX132" s="222"/>
      <c r="HY132" s="222"/>
      <c r="HZ132" s="222"/>
      <c r="IA132" s="222"/>
      <c r="IB132" s="222"/>
      <c r="IC132" s="222"/>
      <c r="ID132" s="222"/>
      <c r="IE132" s="222"/>
      <c r="IF132" s="222"/>
      <c r="IG132" s="222"/>
      <c r="IH132" s="222"/>
      <c r="II132" s="222"/>
      <c r="IJ132" s="222"/>
      <c r="IK132" s="222"/>
      <c r="IL132" s="222"/>
      <c r="IM132" s="222"/>
      <c r="IN132" s="222"/>
      <c r="IO132" s="222"/>
      <c r="IP132" s="222"/>
      <c r="IQ132" s="222"/>
      <c r="IR132" s="222"/>
      <c r="IS132" s="222"/>
      <c r="IT132" s="222"/>
      <c r="IU132" s="222"/>
      <c r="IV132" s="222"/>
    </row>
    <row r="133" spans="2:256" s="133" customFormat="1" ht="15.75" customHeight="1">
      <c r="B133" s="311"/>
      <c r="C133" s="134" t="s">
        <v>138</v>
      </c>
      <c r="D133" s="166" t="s">
        <v>519</v>
      </c>
      <c r="E133" s="280" t="s">
        <v>18</v>
      </c>
      <c r="F133" s="281">
        <v>1</v>
      </c>
      <c r="G133" s="275"/>
      <c r="H133" s="276"/>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47" t="s">
        <v>354</v>
      </c>
      <c r="AZ133" s="248">
        <v>191.1</v>
      </c>
      <c r="BA133" s="249">
        <v>-0.1</v>
      </c>
      <c r="BB133" s="250">
        <f t="shared" si="40"/>
        <v>210.20999999999998</v>
      </c>
      <c r="BC133" s="250">
        <f t="shared" si="41"/>
        <v>191.1</v>
      </c>
      <c r="BD133" s="250">
        <f t="shared" si="42"/>
        <v>210.20999999999998</v>
      </c>
      <c r="BE133" s="272"/>
      <c r="BF133" s="252"/>
      <c r="BG133" s="253"/>
      <c r="BH133" s="253">
        <f t="shared" si="36"/>
        <v>0</v>
      </c>
      <c r="BI133" s="253">
        <f t="shared" si="37"/>
        <v>0</v>
      </c>
      <c r="BJ133" s="273"/>
      <c r="BK133" s="255">
        <f t="shared" si="38"/>
        <v>210.20999999999998</v>
      </c>
      <c r="BL133" s="256">
        <f t="shared" si="39"/>
        <v>210.20999999999998</v>
      </c>
      <c r="BM133" s="222"/>
      <c r="BN133" s="222"/>
      <c r="BO133" s="222"/>
      <c r="BP133" s="222"/>
      <c r="BQ133" s="222"/>
      <c r="BR133" s="222"/>
      <c r="BS133" s="222"/>
      <c r="BT133" s="222"/>
      <c r="BU133" s="222"/>
      <c r="BV133" s="222"/>
      <c r="BW133" s="222"/>
      <c r="BX133" s="222"/>
      <c r="BY133" s="222"/>
      <c r="BZ133" s="222"/>
      <c r="CA133" s="222"/>
      <c r="CB133" s="222"/>
      <c r="CC133" s="222"/>
      <c r="CD133" s="222"/>
      <c r="CE133" s="222"/>
      <c r="CF133" s="222"/>
      <c r="CG133" s="222"/>
      <c r="CH133" s="222"/>
      <c r="CI133" s="222"/>
      <c r="CJ133" s="222"/>
      <c r="CK133" s="222"/>
      <c r="CL133" s="222"/>
      <c r="CM133" s="222"/>
      <c r="CN133" s="222"/>
      <c r="CO133" s="222"/>
      <c r="CP133" s="222"/>
      <c r="CQ133" s="222"/>
      <c r="CR133" s="222"/>
      <c r="CS133" s="222"/>
      <c r="CT133" s="222"/>
      <c r="CU133" s="222"/>
      <c r="CV133" s="222"/>
      <c r="CW133" s="222"/>
      <c r="CX133" s="222"/>
      <c r="CY133" s="222"/>
      <c r="CZ133" s="222"/>
      <c r="DA133" s="222"/>
      <c r="DB133" s="222"/>
      <c r="DC133" s="222"/>
      <c r="DD133" s="222"/>
      <c r="DE133" s="222"/>
      <c r="DF133" s="222"/>
      <c r="DG133" s="222"/>
      <c r="DH133" s="222"/>
      <c r="DI133" s="222"/>
      <c r="DJ133" s="222"/>
      <c r="DK133" s="222"/>
      <c r="DL133" s="222"/>
      <c r="DM133" s="222"/>
      <c r="DN133" s="222"/>
      <c r="DO133" s="222"/>
      <c r="DP133" s="222"/>
      <c r="DQ133" s="222"/>
      <c r="DR133" s="222"/>
      <c r="DS133" s="222"/>
      <c r="DT133" s="222"/>
      <c r="DU133" s="222"/>
      <c r="DV133" s="222"/>
      <c r="DW133" s="222"/>
      <c r="DX133" s="222"/>
      <c r="DY133" s="222"/>
      <c r="DZ133" s="222"/>
      <c r="EA133" s="222"/>
      <c r="EB133" s="222"/>
      <c r="EC133" s="222"/>
      <c r="ED133" s="222"/>
      <c r="EE133" s="222"/>
      <c r="EF133" s="222"/>
      <c r="EG133" s="222"/>
      <c r="EH133" s="222"/>
      <c r="EI133" s="222"/>
      <c r="EJ133" s="222"/>
      <c r="EK133" s="222"/>
      <c r="EL133" s="222"/>
      <c r="EM133" s="222"/>
      <c r="EN133" s="222"/>
      <c r="EO133" s="222"/>
      <c r="EP133" s="222"/>
      <c r="EQ133" s="222"/>
      <c r="ER133" s="222"/>
      <c r="ES133" s="222"/>
      <c r="ET133" s="222"/>
      <c r="EU133" s="222"/>
      <c r="EV133" s="222"/>
      <c r="EW133" s="222"/>
      <c r="EX133" s="222"/>
      <c r="EY133" s="222"/>
      <c r="EZ133" s="222"/>
      <c r="FA133" s="222"/>
      <c r="FB133" s="222"/>
      <c r="FC133" s="222"/>
      <c r="FD133" s="222"/>
      <c r="FE133" s="222"/>
      <c r="FF133" s="222"/>
      <c r="FG133" s="222"/>
      <c r="FH133" s="222"/>
      <c r="FI133" s="222"/>
      <c r="FJ133" s="222"/>
      <c r="FK133" s="222"/>
      <c r="FL133" s="222"/>
      <c r="FM133" s="222"/>
      <c r="FN133" s="222"/>
      <c r="FO133" s="222"/>
      <c r="FP133" s="222"/>
      <c r="FQ133" s="222"/>
      <c r="FR133" s="222"/>
      <c r="FS133" s="222"/>
      <c r="FT133" s="222"/>
      <c r="FU133" s="222"/>
      <c r="FV133" s="222"/>
      <c r="FW133" s="222"/>
      <c r="FX133" s="222"/>
      <c r="FY133" s="222"/>
      <c r="FZ133" s="222"/>
      <c r="GA133" s="222"/>
      <c r="GB133" s="222"/>
      <c r="GC133" s="222"/>
      <c r="GD133" s="222"/>
      <c r="GE133" s="222"/>
      <c r="GF133" s="222"/>
      <c r="GG133" s="222"/>
      <c r="GH133" s="222"/>
      <c r="GI133" s="222"/>
      <c r="GJ133" s="222"/>
      <c r="GK133" s="222"/>
      <c r="GL133" s="222"/>
      <c r="GM133" s="222"/>
      <c r="GN133" s="222"/>
      <c r="GO133" s="222"/>
      <c r="GP133" s="222"/>
      <c r="GQ133" s="222"/>
      <c r="GR133" s="222"/>
      <c r="GS133" s="222"/>
      <c r="GT133" s="222"/>
      <c r="GU133" s="222"/>
      <c r="GV133" s="222"/>
      <c r="GW133" s="222"/>
      <c r="GX133" s="222"/>
      <c r="GY133" s="222"/>
      <c r="GZ133" s="222"/>
      <c r="HA133" s="222"/>
      <c r="HB133" s="222"/>
      <c r="HC133" s="222"/>
      <c r="HD133" s="222"/>
      <c r="HE133" s="222"/>
      <c r="HF133" s="222"/>
      <c r="HG133" s="222"/>
      <c r="HH133" s="222"/>
      <c r="HI133" s="222"/>
      <c r="HJ133" s="222"/>
      <c r="HK133" s="222"/>
      <c r="HL133" s="222"/>
      <c r="HM133" s="222"/>
      <c r="HN133" s="222"/>
      <c r="HO133" s="222"/>
      <c r="HP133" s="222"/>
      <c r="HQ133" s="222"/>
      <c r="HR133" s="222"/>
      <c r="HS133" s="222"/>
      <c r="HT133" s="222"/>
      <c r="HU133" s="222"/>
      <c r="HV133" s="222"/>
      <c r="HW133" s="222"/>
      <c r="HX133" s="222"/>
      <c r="HY133" s="222"/>
      <c r="HZ133" s="222"/>
      <c r="IA133" s="222"/>
      <c r="IB133" s="222"/>
      <c r="IC133" s="222"/>
      <c r="ID133" s="222"/>
      <c r="IE133" s="222"/>
      <c r="IF133" s="222"/>
      <c r="IG133" s="222"/>
      <c r="IH133" s="222"/>
      <c r="II133" s="222"/>
      <c r="IJ133" s="222"/>
      <c r="IK133" s="222"/>
      <c r="IL133" s="222"/>
      <c r="IM133" s="222"/>
      <c r="IN133" s="222"/>
      <c r="IO133" s="222"/>
      <c r="IP133" s="222"/>
      <c r="IQ133" s="222"/>
      <c r="IR133" s="222"/>
      <c r="IS133" s="222"/>
      <c r="IT133" s="222"/>
      <c r="IU133" s="222"/>
      <c r="IV133" s="222"/>
    </row>
    <row r="134" spans="2:256" s="133" customFormat="1" ht="25.5">
      <c r="B134" s="311"/>
      <c r="C134" s="134" t="s">
        <v>138</v>
      </c>
      <c r="D134" s="166" t="s">
        <v>520</v>
      </c>
      <c r="E134" s="280" t="s">
        <v>18</v>
      </c>
      <c r="F134" s="281">
        <v>1</v>
      </c>
      <c r="G134" s="275"/>
      <c r="H134" s="276"/>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47" t="s">
        <v>354</v>
      </c>
      <c r="AZ134" s="248">
        <v>247.3</v>
      </c>
      <c r="BA134" s="249">
        <v>-0.1</v>
      </c>
      <c r="BB134" s="250">
        <f t="shared" si="40"/>
        <v>272.03000000000003</v>
      </c>
      <c r="BC134" s="250">
        <f t="shared" si="41"/>
        <v>247.3</v>
      </c>
      <c r="BD134" s="250">
        <f t="shared" si="42"/>
        <v>272.03000000000003</v>
      </c>
      <c r="BE134" s="272"/>
      <c r="BF134" s="252"/>
      <c r="BG134" s="253"/>
      <c r="BH134" s="253">
        <f t="shared" si="36"/>
        <v>0</v>
      </c>
      <c r="BI134" s="253">
        <f t="shared" si="37"/>
        <v>0</v>
      </c>
      <c r="BJ134" s="273"/>
      <c r="BK134" s="255">
        <f t="shared" si="38"/>
        <v>272.03000000000003</v>
      </c>
      <c r="BL134" s="256">
        <f t="shared" si="39"/>
        <v>272.03000000000003</v>
      </c>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222"/>
      <c r="EB134" s="222"/>
      <c r="EC134" s="222"/>
      <c r="ED134" s="222"/>
      <c r="EE134" s="222"/>
      <c r="EF134" s="222"/>
      <c r="EG134" s="222"/>
      <c r="EH134" s="222"/>
      <c r="EI134" s="222"/>
      <c r="EJ134" s="222"/>
      <c r="EK134" s="222"/>
      <c r="EL134" s="222"/>
      <c r="EM134" s="222"/>
      <c r="EN134" s="222"/>
      <c r="EO134" s="222"/>
      <c r="EP134" s="222"/>
      <c r="EQ134" s="222"/>
      <c r="ER134" s="222"/>
      <c r="ES134" s="222"/>
      <c r="ET134" s="222"/>
      <c r="EU134" s="222"/>
      <c r="EV134" s="222"/>
      <c r="EW134" s="222"/>
      <c r="EX134" s="222"/>
      <c r="EY134" s="222"/>
      <c r="EZ134" s="222"/>
      <c r="FA134" s="222"/>
      <c r="FB134" s="222"/>
      <c r="FC134" s="222"/>
      <c r="FD134" s="222"/>
      <c r="FE134" s="222"/>
      <c r="FF134" s="222"/>
      <c r="FG134" s="222"/>
      <c r="FH134" s="222"/>
      <c r="FI134" s="222"/>
      <c r="FJ134" s="222"/>
      <c r="FK134" s="222"/>
      <c r="FL134" s="222"/>
      <c r="FM134" s="222"/>
      <c r="FN134" s="222"/>
      <c r="FO134" s="222"/>
      <c r="FP134" s="222"/>
      <c r="FQ134" s="222"/>
      <c r="FR134" s="222"/>
      <c r="FS134" s="222"/>
      <c r="FT134" s="222"/>
      <c r="FU134" s="222"/>
      <c r="FV134" s="222"/>
      <c r="FW134" s="222"/>
      <c r="FX134" s="222"/>
      <c r="FY134" s="222"/>
      <c r="FZ134" s="222"/>
      <c r="GA134" s="222"/>
      <c r="GB134" s="222"/>
      <c r="GC134" s="222"/>
      <c r="GD134" s="222"/>
      <c r="GE134" s="222"/>
      <c r="GF134" s="222"/>
      <c r="GG134" s="222"/>
      <c r="GH134" s="222"/>
      <c r="GI134" s="222"/>
      <c r="GJ134" s="222"/>
      <c r="GK134" s="222"/>
      <c r="GL134" s="222"/>
      <c r="GM134" s="222"/>
      <c r="GN134" s="222"/>
      <c r="GO134" s="222"/>
      <c r="GP134" s="222"/>
      <c r="GQ134" s="222"/>
      <c r="GR134" s="222"/>
      <c r="GS134" s="222"/>
      <c r="GT134" s="222"/>
      <c r="GU134" s="222"/>
      <c r="GV134" s="222"/>
      <c r="GW134" s="222"/>
      <c r="GX134" s="222"/>
      <c r="GY134" s="222"/>
      <c r="GZ134" s="222"/>
      <c r="HA134" s="222"/>
      <c r="HB134" s="222"/>
      <c r="HC134" s="222"/>
      <c r="HD134" s="222"/>
      <c r="HE134" s="222"/>
      <c r="HF134" s="222"/>
      <c r="HG134" s="222"/>
      <c r="HH134" s="222"/>
      <c r="HI134" s="222"/>
      <c r="HJ134" s="222"/>
      <c r="HK134" s="222"/>
      <c r="HL134" s="222"/>
      <c r="HM134" s="222"/>
      <c r="HN134" s="222"/>
      <c r="HO134" s="222"/>
      <c r="HP134" s="222"/>
      <c r="HQ134" s="222"/>
      <c r="HR134" s="222"/>
      <c r="HS134" s="222"/>
      <c r="HT134" s="222"/>
      <c r="HU134" s="222"/>
      <c r="HV134" s="222"/>
      <c r="HW134" s="222"/>
      <c r="HX134" s="222"/>
      <c r="HY134" s="222"/>
      <c r="HZ134" s="222"/>
      <c r="IA134" s="222"/>
      <c r="IB134" s="222"/>
      <c r="IC134" s="222"/>
      <c r="ID134" s="222"/>
      <c r="IE134" s="222"/>
      <c r="IF134" s="222"/>
      <c r="IG134" s="222"/>
      <c r="IH134" s="222"/>
      <c r="II134" s="222"/>
      <c r="IJ134" s="222"/>
      <c r="IK134" s="222"/>
      <c r="IL134" s="222"/>
      <c r="IM134" s="222"/>
      <c r="IN134" s="222"/>
      <c r="IO134" s="222"/>
      <c r="IP134" s="222"/>
      <c r="IQ134" s="222"/>
      <c r="IR134" s="222"/>
      <c r="IS134" s="222"/>
      <c r="IT134" s="222"/>
      <c r="IU134" s="222"/>
      <c r="IV134" s="222"/>
    </row>
    <row r="135" spans="2:256" s="133" customFormat="1" ht="25.5">
      <c r="B135" s="311"/>
      <c r="C135" s="134" t="s">
        <v>138</v>
      </c>
      <c r="D135" s="166" t="s">
        <v>521</v>
      </c>
      <c r="E135" s="280" t="s">
        <v>18</v>
      </c>
      <c r="F135" s="281">
        <v>1</v>
      </c>
      <c r="G135" s="275"/>
      <c r="H135" s="276"/>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47" t="s">
        <v>354</v>
      </c>
      <c r="AZ135" s="248">
        <v>201.9</v>
      </c>
      <c r="BA135" s="249">
        <v>-0.1</v>
      </c>
      <c r="BB135" s="250">
        <f t="shared" si="40"/>
        <v>222.09</v>
      </c>
      <c r="BC135" s="250">
        <f t="shared" si="41"/>
        <v>201.9</v>
      </c>
      <c r="BD135" s="250">
        <f t="shared" si="42"/>
        <v>222.09</v>
      </c>
      <c r="BE135" s="272"/>
      <c r="BF135" s="252"/>
      <c r="BG135" s="253"/>
      <c r="BH135" s="253">
        <f t="shared" si="36"/>
        <v>0</v>
      </c>
      <c r="BI135" s="253">
        <f t="shared" si="37"/>
        <v>0</v>
      </c>
      <c r="BJ135" s="273"/>
      <c r="BK135" s="255">
        <f t="shared" si="38"/>
        <v>222.09</v>
      </c>
      <c r="BL135" s="256">
        <f t="shared" si="39"/>
        <v>222.09</v>
      </c>
      <c r="BM135" s="222"/>
      <c r="BN135" s="222"/>
      <c r="BO135" s="222"/>
      <c r="BP135" s="222"/>
      <c r="BQ135" s="222"/>
      <c r="BR135" s="222"/>
      <c r="BS135" s="222"/>
      <c r="BT135" s="222"/>
      <c r="BU135" s="222"/>
      <c r="BV135" s="222"/>
      <c r="BW135" s="222"/>
      <c r="BX135" s="222"/>
      <c r="BY135" s="222"/>
      <c r="BZ135" s="222"/>
      <c r="CA135" s="222"/>
      <c r="CB135" s="222"/>
      <c r="CC135" s="222"/>
      <c r="CD135" s="222"/>
      <c r="CE135" s="222"/>
      <c r="CF135" s="222"/>
      <c r="CG135" s="222"/>
      <c r="CH135" s="222"/>
      <c r="CI135" s="222"/>
      <c r="CJ135" s="222"/>
      <c r="CK135" s="222"/>
      <c r="CL135" s="222"/>
      <c r="CM135" s="222"/>
      <c r="CN135" s="222"/>
      <c r="CO135" s="222"/>
      <c r="CP135" s="222"/>
      <c r="CQ135" s="222"/>
      <c r="CR135" s="222"/>
      <c r="CS135" s="222"/>
      <c r="CT135" s="222"/>
      <c r="CU135" s="222"/>
      <c r="CV135" s="222"/>
      <c r="CW135" s="222"/>
      <c r="CX135" s="222"/>
      <c r="CY135" s="222"/>
      <c r="CZ135" s="222"/>
      <c r="DA135" s="222"/>
      <c r="DB135" s="222"/>
      <c r="DC135" s="222"/>
      <c r="DD135" s="222"/>
      <c r="DE135" s="222"/>
      <c r="DF135" s="222"/>
      <c r="DG135" s="222"/>
      <c r="DH135" s="222"/>
      <c r="DI135" s="222"/>
      <c r="DJ135" s="222"/>
      <c r="DK135" s="222"/>
      <c r="DL135" s="222"/>
      <c r="DM135" s="222"/>
      <c r="DN135" s="222"/>
      <c r="DO135" s="222"/>
      <c r="DP135" s="222"/>
      <c r="DQ135" s="222"/>
      <c r="DR135" s="222"/>
      <c r="DS135" s="222"/>
      <c r="DT135" s="222"/>
      <c r="DU135" s="222"/>
      <c r="DV135" s="222"/>
      <c r="DW135" s="222"/>
      <c r="DX135" s="222"/>
      <c r="DY135" s="222"/>
      <c r="DZ135" s="222"/>
      <c r="EA135" s="222"/>
      <c r="EB135" s="222"/>
      <c r="EC135" s="222"/>
      <c r="ED135" s="222"/>
      <c r="EE135" s="222"/>
      <c r="EF135" s="222"/>
      <c r="EG135" s="222"/>
      <c r="EH135" s="222"/>
      <c r="EI135" s="222"/>
      <c r="EJ135" s="222"/>
      <c r="EK135" s="222"/>
      <c r="EL135" s="222"/>
      <c r="EM135" s="222"/>
      <c r="EN135" s="222"/>
      <c r="EO135" s="222"/>
      <c r="EP135" s="222"/>
      <c r="EQ135" s="222"/>
      <c r="ER135" s="222"/>
      <c r="ES135" s="222"/>
      <c r="ET135" s="222"/>
      <c r="EU135" s="222"/>
      <c r="EV135" s="222"/>
      <c r="EW135" s="222"/>
      <c r="EX135" s="222"/>
      <c r="EY135" s="222"/>
      <c r="EZ135" s="222"/>
      <c r="FA135" s="222"/>
      <c r="FB135" s="222"/>
      <c r="FC135" s="222"/>
      <c r="FD135" s="222"/>
      <c r="FE135" s="222"/>
      <c r="FF135" s="222"/>
      <c r="FG135" s="222"/>
      <c r="FH135" s="222"/>
      <c r="FI135" s="222"/>
      <c r="FJ135" s="222"/>
      <c r="FK135" s="222"/>
      <c r="FL135" s="222"/>
      <c r="FM135" s="222"/>
      <c r="FN135" s="222"/>
      <c r="FO135" s="222"/>
      <c r="FP135" s="222"/>
      <c r="FQ135" s="222"/>
      <c r="FR135" s="222"/>
      <c r="FS135" s="222"/>
      <c r="FT135" s="222"/>
      <c r="FU135" s="222"/>
      <c r="FV135" s="222"/>
      <c r="FW135" s="222"/>
      <c r="FX135" s="222"/>
      <c r="FY135" s="222"/>
      <c r="FZ135" s="222"/>
      <c r="GA135" s="222"/>
      <c r="GB135" s="222"/>
      <c r="GC135" s="222"/>
      <c r="GD135" s="222"/>
      <c r="GE135" s="222"/>
      <c r="GF135" s="222"/>
      <c r="GG135" s="222"/>
      <c r="GH135" s="222"/>
      <c r="GI135" s="222"/>
      <c r="GJ135" s="222"/>
      <c r="GK135" s="222"/>
      <c r="GL135" s="222"/>
      <c r="GM135" s="222"/>
      <c r="GN135" s="222"/>
      <c r="GO135" s="222"/>
      <c r="GP135" s="222"/>
      <c r="GQ135" s="222"/>
      <c r="GR135" s="222"/>
      <c r="GS135" s="222"/>
      <c r="GT135" s="222"/>
      <c r="GU135" s="222"/>
      <c r="GV135" s="222"/>
      <c r="GW135" s="222"/>
      <c r="GX135" s="222"/>
      <c r="GY135" s="222"/>
      <c r="GZ135" s="222"/>
      <c r="HA135" s="222"/>
      <c r="HB135" s="222"/>
      <c r="HC135" s="222"/>
      <c r="HD135" s="222"/>
      <c r="HE135" s="222"/>
      <c r="HF135" s="222"/>
      <c r="HG135" s="222"/>
      <c r="HH135" s="222"/>
      <c r="HI135" s="222"/>
      <c r="HJ135" s="222"/>
      <c r="HK135" s="222"/>
      <c r="HL135" s="222"/>
      <c r="HM135" s="222"/>
      <c r="HN135" s="222"/>
      <c r="HO135" s="222"/>
      <c r="HP135" s="222"/>
      <c r="HQ135" s="222"/>
      <c r="HR135" s="222"/>
      <c r="HS135" s="222"/>
      <c r="HT135" s="222"/>
      <c r="HU135" s="222"/>
      <c r="HV135" s="222"/>
      <c r="HW135" s="222"/>
      <c r="HX135" s="222"/>
      <c r="HY135" s="222"/>
      <c r="HZ135" s="222"/>
      <c r="IA135" s="222"/>
      <c r="IB135" s="222"/>
      <c r="IC135" s="222"/>
      <c r="ID135" s="222"/>
      <c r="IE135" s="222"/>
      <c r="IF135" s="222"/>
      <c r="IG135" s="222"/>
      <c r="IH135" s="222"/>
      <c r="II135" s="222"/>
      <c r="IJ135" s="222"/>
      <c r="IK135" s="222"/>
      <c r="IL135" s="222"/>
      <c r="IM135" s="222"/>
      <c r="IN135" s="222"/>
      <c r="IO135" s="222"/>
      <c r="IP135" s="222"/>
      <c r="IQ135" s="222"/>
      <c r="IR135" s="222"/>
      <c r="IS135" s="222"/>
      <c r="IT135" s="222"/>
      <c r="IU135" s="222"/>
      <c r="IV135" s="222"/>
    </row>
    <row r="136" spans="2:256" s="133" customFormat="1">
      <c r="B136" s="311"/>
      <c r="C136" s="134"/>
      <c r="D136" s="234"/>
      <c r="E136" s="134"/>
      <c r="F136" s="146"/>
      <c r="G136" s="275"/>
      <c r="H136" s="276"/>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51"/>
      <c r="AZ136" s="248"/>
      <c r="BA136" s="249"/>
      <c r="BB136" s="250" t="str">
        <f t="shared" si="40"/>
        <v xml:space="preserve"> </v>
      </c>
      <c r="BC136" s="250" t="str">
        <f t="shared" si="41"/>
        <v xml:space="preserve"> </v>
      </c>
      <c r="BD136" s="250" t="str">
        <f t="shared" si="42"/>
        <v xml:space="preserve"> </v>
      </c>
      <c r="BE136" s="251"/>
      <c r="BF136" s="252"/>
      <c r="BG136" s="253"/>
      <c r="BH136" s="253" t="str">
        <f t="shared" si="36"/>
        <v xml:space="preserve"> </v>
      </c>
      <c r="BI136" s="253" t="str">
        <f t="shared" si="37"/>
        <v xml:space="preserve"> </v>
      </c>
      <c r="BJ136" s="254"/>
      <c r="BK136" s="255" t="str">
        <f t="shared" si="38"/>
        <v xml:space="preserve"> </v>
      </c>
      <c r="BL136" s="256" t="str">
        <f t="shared" si="39"/>
        <v xml:space="preserve"> </v>
      </c>
      <c r="BM136" s="291">
        <f>SUM(BD130:BD135)+BD112</f>
        <v>3125.21</v>
      </c>
      <c r="BN136" s="218"/>
      <c r="BO136" s="218"/>
      <c r="BP136" s="218"/>
      <c r="BQ136" s="218"/>
      <c r="BR136" s="218"/>
      <c r="BS136" s="218"/>
      <c r="BT136" s="218"/>
      <c r="BU136" s="218"/>
      <c r="BV136" s="218"/>
      <c r="BW136" s="218"/>
      <c r="BX136" s="218"/>
      <c r="BY136" s="218"/>
      <c r="BZ136" s="218"/>
      <c r="CA136" s="218"/>
      <c r="CB136" s="218"/>
      <c r="CC136" s="218"/>
      <c r="CD136" s="218"/>
      <c r="CE136" s="218"/>
      <c r="CF136" s="218"/>
      <c r="CG136" s="218"/>
      <c r="CH136" s="218"/>
      <c r="CI136" s="218"/>
      <c r="CJ136" s="218"/>
      <c r="CK136" s="218"/>
      <c r="CL136" s="218"/>
      <c r="CM136" s="218"/>
      <c r="CN136" s="218"/>
      <c r="CO136" s="218"/>
      <c r="CP136" s="218"/>
      <c r="CQ136" s="218"/>
      <c r="CR136" s="218"/>
      <c r="CS136" s="218"/>
      <c r="CT136" s="218"/>
      <c r="CU136" s="218"/>
      <c r="CV136" s="218"/>
      <c r="CW136" s="218"/>
      <c r="CX136" s="218"/>
      <c r="CY136" s="218"/>
      <c r="CZ136" s="218"/>
      <c r="DA136" s="218"/>
      <c r="DB136" s="218"/>
      <c r="DC136" s="218"/>
      <c r="DD136" s="218"/>
      <c r="DE136" s="218"/>
      <c r="DF136" s="218"/>
      <c r="DG136" s="218"/>
      <c r="DH136" s="218"/>
      <c r="DI136" s="218"/>
      <c r="DJ136" s="218"/>
      <c r="DK136" s="218"/>
      <c r="DL136" s="218"/>
      <c r="DM136" s="218"/>
      <c r="DN136" s="218"/>
      <c r="DO136" s="218"/>
      <c r="DP136" s="218"/>
      <c r="DQ136" s="218"/>
      <c r="DR136" s="218"/>
      <c r="DS136" s="218"/>
      <c r="DT136" s="218"/>
      <c r="DU136" s="218"/>
      <c r="DV136" s="218"/>
      <c r="DW136" s="218"/>
      <c r="DX136" s="218"/>
      <c r="DY136" s="218"/>
      <c r="DZ136" s="218"/>
      <c r="EA136" s="218"/>
      <c r="EB136" s="218"/>
      <c r="EC136" s="218"/>
      <c r="ED136" s="218"/>
      <c r="EE136" s="218"/>
      <c r="EF136" s="218"/>
      <c r="EG136" s="218"/>
      <c r="EH136" s="218"/>
      <c r="EI136" s="218"/>
      <c r="EJ136" s="218"/>
      <c r="EK136" s="218"/>
      <c r="EL136" s="218"/>
      <c r="EM136" s="218"/>
      <c r="EN136" s="218"/>
      <c r="EO136" s="218"/>
      <c r="EP136" s="218"/>
      <c r="EQ136" s="218"/>
      <c r="ER136" s="218"/>
      <c r="ES136" s="218"/>
      <c r="ET136" s="218"/>
      <c r="EU136" s="218"/>
      <c r="EV136" s="218"/>
      <c r="EW136" s="218"/>
      <c r="EX136" s="218"/>
      <c r="EY136" s="218"/>
      <c r="EZ136" s="218"/>
      <c r="FA136" s="218"/>
      <c r="FB136" s="218"/>
      <c r="FC136" s="218"/>
      <c r="FD136" s="218"/>
      <c r="FE136" s="218"/>
      <c r="FF136" s="218"/>
      <c r="FG136" s="218"/>
      <c r="FH136" s="218"/>
      <c r="FI136" s="218"/>
      <c r="FJ136" s="218"/>
      <c r="FK136" s="218"/>
      <c r="FL136" s="218"/>
      <c r="FM136" s="218"/>
      <c r="FN136" s="218"/>
      <c r="FO136" s="218"/>
      <c r="FP136" s="218"/>
      <c r="FQ136" s="218"/>
      <c r="FR136" s="218"/>
      <c r="FS136" s="218"/>
      <c r="FT136" s="218"/>
      <c r="FU136" s="218"/>
      <c r="FV136" s="218"/>
      <c r="FW136" s="218"/>
      <c r="FX136" s="218"/>
      <c r="FY136" s="218"/>
      <c r="FZ136" s="218"/>
      <c r="GA136" s="218"/>
      <c r="GB136" s="218"/>
      <c r="GC136" s="218"/>
      <c r="GD136" s="218"/>
      <c r="GE136" s="218"/>
      <c r="GF136" s="218"/>
      <c r="GG136" s="218"/>
      <c r="GH136" s="218"/>
      <c r="GI136" s="218"/>
      <c r="GJ136" s="218"/>
      <c r="GK136" s="218"/>
      <c r="GL136" s="218"/>
      <c r="GM136" s="218"/>
      <c r="GN136" s="218"/>
      <c r="GO136" s="218"/>
      <c r="GP136" s="218"/>
      <c r="GQ136" s="218"/>
      <c r="GR136" s="218"/>
      <c r="GS136" s="218"/>
      <c r="GT136" s="218"/>
      <c r="GU136" s="218"/>
      <c r="GV136" s="218"/>
      <c r="GW136" s="218"/>
      <c r="GX136" s="218"/>
      <c r="GY136" s="218"/>
      <c r="GZ136" s="218"/>
      <c r="HA136" s="218"/>
      <c r="HB136" s="218"/>
      <c r="HC136" s="218"/>
      <c r="HD136" s="218"/>
      <c r="HE136" s="218"/>
      <c r="HF136" s="218"/>
      <c r="HG136" s="218"/>
      <c r="HH136" s="218"/>
      <c r="HI136" s="218"/>
      <c r="HJ136" s="218"/>
      <c r="HK136" s="218"/>
      <c r="HL136" s="218"/>
      <c r="HM136" s="218"/>
      <c r="HN136" s="218"/>
      <c r="HO136" s="218"/>
      <c r="HP136" s="218"/>
      <c r="HQ136" s="218"/>
      <c r="HR136" s="218"/>
      <c r="HS136" s="218"/>
      <c r="HT136" s="218"/>
      <c r="HU136" s="218"/>
      <c r="HV136" s="218"/>
      <c r="HW136" s="218"/>
      <c r="HX136" s="218"/>
      <c r="HY136" s="218"/>
      <c r="HZ136" s="218"/>
      <c r="IA136" s="218"/>
      <c r="IB136" s="218"/>
      <c r="IC136" s="218"/>
      <c r="ID136" s="218"/>
      <c r="IE136" s="218"/>
      <c r="IF136" s="218"/>
      <c r="IG136" s="218"/>
      <c r="IH136" s="218"/>
      <c r="II136" s="218"/>
      <c r="IJ136" s="218"/>
      <c r="IK136" s="218"/>
      <c r="IL136" s="218"/>
      <c r="IM136" s="218"/>
      <c r="IN136" s="218"/>
      <c r="IO136" s="218"/>
      <c r="IP136" s="218"/>
      <c r="IQ136" s="218"/>
      <c r="IR136" s="218"/>
      <c r="IS136" s="218"/>
      <c r="IT136" s="218"/>
      <c r="IU136" s="218"/>
      <c r="IV136" s="218"/>
    </row>
    <row r="137" spans="2:256" s="257" customFormat="1">
      <c r="B137" s="316"/>
      <c r="C137" s="258"/>
      <c r="D137" s="375" t="s">
        <v>522</v>
      </c>
      <c r="E137" s="375"/>
      <c r="F137" s="375"/>
      <c r="G137" s="375"/>
      <c r="H137" s="375"/>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5"/>
      <c r="AZ137" s="266"/>
      <c r="BA137" s="267"/>
      <c r="BB137" s="250" t="str">
        <f t="shared" si="40"/>
        <v xml:space="preserve"> </v>
      </c>
      <c r="BC137" s="250" t="str">
        <f t="shared" si="41"/>
        <v xml:space="preserve"> </v>
      </c>
      <c r="BD137" s="250" t="str">
        <f t="shared" si="42"/>
        <v xml:space="preserve"> </v>
      </c>
      <c r="BE137" s="265"/>
      <c r="BF137" s="268"/>
      <c r="BG137" s="253"/>
      <c r="BH137" s="253" t="str">
        <f t="shared" si="36"/>
        <v xml:space="preserve"> </v>
      </c>
      <c r="BI137" s="253" t="str">
        <f t="shared" si="37"/>
        <v xml:space="preserve"> </v>
      </c>
      <c r="BJ137" s="269"/>
      <c r="BK137" s="255" t="str">
        <f t="shared" si="38"/>
        <v xml:space="preserve"> </v>
      </c>
      <c r="BL137" s="256" t="str">
        <f t="shared" si="39"/>
        <v xml:space="preserve"> </v>
      </c>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c r="EI137" s="264"/>
      <c r="EJ137" s="264"/>
      <c r="EK137" s="264"/>
      <c r="EL137" s="264"/>
      <c r="EM137" s="264"/>
      <c r="EN137" s="264"/>
      <c r="EO137" s="264"/>
      <c r="EP137" s="264"/>
      <c r="EQ137" s="264"/>
      <c r="ER137" s="264"/>
      <c r="ES137" s="264"/>
      <c r="ET137" s="264"/>
      <c r="EU137" s="264"/>
      <c r="EV137" s="264"/>
      <c r="EW137" s="264"/>
      <c r="EX137" s="264"/>
      <c r="EY137" s="264"/>
      <c r="EZ137" s="264"/>
      <c r="FA137" s="264"/>
      <c r="FB137" s="264"/>
      <c r="FC137" s="264"/>
      <c r="FD137" s="264"/>
      <c r="FE137" s="264"/>
      <c r="FF137" s="264"/>
      <c r="FG137" s="264"/>
      <c r="FH137" s="264"/>
      <c r="FI137" s="264"/>
      <c r="FJ137" s="264"/>
      <c r="FK137" s="264"/>
      <c r="FL137" s="264"/>
      <c r="FM137" s="264"/>
      <c r="FN137" s="264"/>
      <c r="FO137" s="264"/>
      <c r="FP137" s="264"/>
      <c r="FQ137" s="264"/>
      <c r="FR137" s="264"/>
      <c r="FS137" s="264"/>
      <c r="FT137" s="264"/>
      <c r="FU137" s="264"/>
      <c r="FV137" s="264"/>
      <c r="FW137" s="264"/>
      <c r="FX137" s="264"/>
      <c r="FY137" s="264"/>
      <c r="FZ137" s="264"/>
      <c r="GA137" s="264"/>
      <c r="GB137" s="264"/>
      <c r="GC137" s="264"/>
      <c r="GD137" s="264"/>
      <c r="GE137" s="264"/>
      <c r="GF137" s="264"/>
      <c r="GG137" s="264"/>
      <c r="GH137" s="264"/>
      <c r="GI137" s="264"/>
      <c r="GJ137" s="264"/>
      <c r="GK137" s="264"/>
      <c r="GL137" s="264"/>
      <c r="GM137" s="264"/>
      <c r="GN137" s="264"/>
      <c r="GO137" s="264"/>
      <c r="GP137" s="264"/>
      <c r="GQ137" s="264"/>
      <c r="GR137" s="264"/>
      <c r="GS137" s="264"/>
      <c r="GT137" s="264"/>
      <c r="GU137" s="264"/>
      <c r="GV137" s="264"/>
      <c r="GW137" s="264"/>
      <c r="GX137" s="264"/>
      <c r="GY137" s="264"/>
      <c r="GZ137" s="264"/>
      <c r="HA137" s="264"/>
      <c r="HB137" s="264"/>
      <c r="HC137" s="264"/>
      <c r="HD137" s="264"/>
      <c r="HE137" s="264"/>
      <c r="HF137" s="264"/>
      <c r="HG137" s="264"/>
      <c r="HH137" s="264"/>
      <c r="HI137" s="264"/>
      <c r="HJ137" s="264"/>
      <c r="HK137" s="264"/>
      <c r="HL137" s="264"/>
      <c r="HM137" s="264"/>
      <c r="HN137" s="264"/>
      <c r="HO137" s="264"/>
      <c r="HP137" s="264"/>
      <c r="HQ137" s="264"/>
      <c r="HR137" s="264"/>
      <c r="HS137" s="264"/>
      <c r="HT137" s="264"/>
      <c r="HU137" s="264"/>
      <c r="HV137" s="264"/>
      <c r="HW137" s="264"/>
      <c r="HX137" s="264"/>
      <c r="HY137" s="264"/>
      <c r="HZ137" s="264"/>
      <c r="IA137" s="264"/>
      <c r="IB137" s="264"/>
      <c r="IC137" s="264"/>
      <c r="ID137" s="264"/>
      <c r="IE137" s="264"/>
      <c r="IF137" s="264"/>
      <c r="IG137" s="264"/>
      <c r="IH137" s="264"/>
      <c r="II137" s="264"/>
      <c r="IJ137" s="264"/>
      <c r="IK137" s="264"/>
      <c r="IL137" s="264"/>
      <c r="IM137" s="264"/>
      <c r="IN137" s="264"/>
      <c r="IO137" s="264"/>
      <c r="IP137" s="264"/>
      <c r="IQ137" s="264"/>
      <c r="IR137" s="264"/>
      <c r="IS137" s="264"/>
      <c r="IT137" s="264"/>
      <c r="IU137" s="264"/>
      <c r="IV137" s="264"/>
    </row>
    <row r="138" spans="2:256" s="133" customFormat="1">
      <c r="B138" s="311"/>
      <c r="C138" s="185"/>
      <c r="D138" s="376" t="s">
        <v>523</v>
      </c>
      <c r="E138" s="376"/>
      <c r="F138" s="376"/>
      <c r="G138" s="376"/>
      <c r="H138" s="376"/>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51"/>
      <c r="AZ138" s="248"/>
      <c r="BA138" s="249"/>
      <c r="BB138" s="250" t="str">
        <f t="shared" si="40"/>
        <v xml:space="preserve"> </v>
      </c>
      <c r="BC138" s="250" t="str">
        <f t="shared" si="41"/>
        <v xml:space="preserve"> </v>
      </c>
      <c r="BD138" s="250" t="str">
        <f t="shared" si="42"/>
        <v xml:space="preserve"> </v>
      </c>
      <c r="BE138" s="251"/>
      <c r="BF138" s="252"/>
      <c r="BG138" s="253"/>
      <c r="BH138" s="253" t="str">
        <f t="shared" si="36"/>
        <v xml:space="preserve"> </v>
      </c>
      <c r="BI138" s="253" t="str">
        <f t="shared" si="37"/>
        <v xml:space="preserve"> </v>
      </c>
      <c r="BJ138" s="254"/>
      <c r="BK138" s="255" t="str">
        <f t="shared" si="38"/>
        <v xml:space="preserve"> </v>
      </c>
      <c r="BL138" s="256" t="str">
        <f t="shared" si="39"/>
        <v xml:space="preserve"> </v>
      </c>
      <c r="BM138" s="218"/>
      <c r="BN138" s="218"/>
      <c r="BO138" s="218"/>
      <c r="BP138" s="218"/>
      <c r="BQ138" s="218"/>
      <c r="BR138" s="218"/>
      <c r="BS138" s="218"/>
      <c r="BT138" s="218"/>
      <c r="BU138" s="218"/>
      <c r="BV138" s="218"/>
      <c r="BW138" s="218"/>
      <c r="BX138" s="218"/>
      <c r="BY138" s="218"/>
      <c r="BZ138" s="218"/>
      <c r="CA138" s="218"/>
      <c r="CB138" s="218"/>
      <c r="CC138" s="218"/>
      <c r="CD138" s="218"/>
      <c r="CE138" s="218"/>
      <c r="CF138" s="218"/>
      <c r="CG138" s="218"/>
      <c r="CH138" s="218"/>
      <c r="CI138" s="218"/>
      <c r="CJ138" s="218"/>
      <c r="CK138" s="218"/>
      <c r="CL138" s="218"/>
      <c r="CM138" s="218"/>
      <c r="CN138" s="218"/>
      <c r="CO138" s="218"/>
      <c r="CP138" s="218"/>
      <c r="CQ138" s="218"/>
      <c r="CR138" s="218"/>
      <c r="CS138" s="218"/>
      <c r="CT138" s="218"/>
      <c r="CU138" s="218"/>
      <c r="CV138" s="218"/>
      <c r="CW138" s="218"/>
      <c r="CX138" s="218"/>
      <c r="CY138" s="218"/>
      <c r="CZ138" s="218"/>
      <c r="DA138" s="218"/>
      <c r="DB138" s="218"/>
      <c r="DC138" s="218"/>
      <c r="DD138" s="218"/>
      <c r="DE138" s="218"/>
      <c r="DF138" s="218"/>
      <c r="DG138" s="218"/>
      <c r="DH138" s="218"/>
      <c r="DI138" s="218"/>
      <c r="DJ138" s="218"/>
      <c r="DK138" s="218"/>
      <c r="DL138" s="218"/>
      <c r="DM138" s="218"/>
      <c r="DN138" s="218"/>
      <c r="DO138" s="218"/>
      <c r="DP138" s="218"/>
      <c r="DQ138" s="218"/>
      <c r="DR138" s="218"/>
      <c r="DS138" s="218"/>
      <c r="DT138" s="218"/>
      <c r="DU138" s="218"/>
      <c r="DV138" s="218"/>
      <c r="DW138" s="218"/>
      <c r="DX138" s="218"/>
      <c r="DY138" s="218"/>
      <c r="DZ138" s="218"/>
      <c r="EA138" s="218"/>
      <c r="EB138" s="218"/>
      <c r="EC138" s="218"/>
      <c r="ED138" s="218"/>
      <c r="EE138" s="218"/>
      <c r="EF138" s="218"/>
      <c r="EG138" s="218"/>
      <c r="EH138" s="218"/>
      <c r="EI138" s="218"/>
      <c r="EJ138" s="218"/>
      <c r="EK138" s="218"/>
      <c r="EL138" s="218"/>
      <c r="EM138" s="218"/>
      <c r="EN138" s="218"/>
      <c r="EO138" s="218"/>
      <c r="EP138" s="218"/>
      <c r="EQ138" s="218"/>
      <c r="ER138" s="218"/>
      <c r="ES138" s="218"/>
      <c r="ET138" s="218"/>
      <c r="EU138" s="218"/>
      <c r="EV138" s="218"/>
      <c r="EW138" s="218"/>
      <c r="EX138" s="218"/>
      <c r="EY138" s="218"/>
      <c r="EZ138" s="218"/>
      <c r="FA138" s="218"/>
      <c r="FB138" s="218"/>
      <c r="FC138" s="218"/>
      <c r="FD138" s="218"/>
      <c r="FE138" s="218"/>
      <c r="FF138" s="218"/>
      <c r="FG138" s="218"/>
      <c r="FH138" s="218"/>
      <c r="FI138" s="218"/>
      <c r="FJ138" s="218"/>
      <c r="FK138" s="218"/>
      <c r="FL138" s="218"/>
      <c r="FM138" s="218"/>
      <c r="FN138" s="218"/>
      <c r="FO138" s="218"/>
      <c r="FP138" s="218"/>
      <c r="FQ138" s="218"/>
      <c r="FR138" s="218"/>
      <c r="FS138" s="218"/>
      <c r="FT138" s="218"/>
      <c r="FU138" s="218"/>
      <c r="FV138" s="218"/>
      <c r="FW138" s="218"/>
      <c r="FX138" s="218"/>
      <c r="FY138" s="218"/>
      <c r="FZ138" s="218"/>
      <c r="GA138" s="218"/>
      <c r="GB138" s="218"/>
      <c r="GC138" s="218"/>
      <c r="GD138" s="218"/>
      <c r="GE138" s="218"/>
      <c r="GF138" s="218"/>
      <c r="GG138" s="218"/>
      <c r="GH138" s="218"/>
      <c r="GI138" s="218"/>
      <c r="GJ138" s="218"/>
      <c r="GK138" s="218"/>
      <c r="GL138" s="218"/>
      <c r="GM138" s="218"/>
      <c r="GN138" s="218"/>
      <c r="GO138" s="218"/>
      <c r="GP138" s="218"/>
      <c r="GQ138" s="218"/>
      <c r="GR138" s="218"/>
      <c r="GS138" s="218"/>
      <c r="GT138" s="218"/>
      <c r="GU138" s="218"/>
      <c r="GV138" s="218"/>
      <c r="GW138" s="218"/>
      <c r="GX138" s="218"/>
      <c r="GY138" s="218"/>
      <c r="GZ138" s="218"/>
      <c r="HA138" s="218"/>
      <c r="HB138" s="218"/>
      <c r="HC138" s="218"/>
      <c r="HD138" s="218"/>
      <c r="HE138" s="218"/>
      <c r="HF138" s="218"/>
      <c r="HG138" s="218"/>
      <c r="HH138" s="218"/>
      <c r="HI138" s="218"/>
      <c r="HJ138" s="218"/>
      <c r="HK138" s="218"/>
      <c r="HL138" s="218"/>
      <c r="HM138" s="218"/>
      <c r="HN138" s="218"/>
      <c r="HO138" s="218"/>
      <c r="HP138" s="218"/>
      <c r="HQ138" s="218"/>
      <c r="HR138" s="218"/>
      <c r="HS138" s="218"/>
      <c r="HT138" s="218"/>
      <c r="HU138" s="218"/>
      <c r="HV138" s="218"/>
      <c r="HW138" s="218"/>
      <c r="HX138" s="218"/>
      <c r="HY138" s="218"/>
      <c r="HZ138" s="218"/>
      <c r="IA138" s="218"/>
      <c r="IB138" s="218"/>
      <c r="IC138" s="218"/>
      <c r="ID138" s="218"/>
      <c r="IE138" s="218"/>
      <c r="IF138" s="218"/>
      <c r="IG138" s="218"/>
      <c r="IH138" s="218"/>
      <c r="II138" s="218"/>
      <c r="IJ138" s="218"/>
      <c r="IK138" s="218"/>
      <c r="IL138" s="218"/>
      <c r="IM138" s="218"/>
      <c r="IN138" s="218"/>
      <c r="IO138" s="218"/>
      <c r="IP138" s="218"/>
      <c r="IQ138" s="218"/>
      <c r="IR138" s="218"/>
      <c r="IS138" s="218"/>
      <c r="IT138" s="218"/>
      <c r="IU138" s="218"/>
      <c r="IV138" s="218"/>
    </row>
    <row r="139" spans="2:256" s="133" customFormat="1">
      <c r="B139" s="311"/>
      <c r="C139" s="292" t="s">
        <v>524</v>
      </c>
      <c r="D139" s="214" t="s">
        <v>525</v>
      </c>
      <c r="E139" s="377"/>
      <c r="F139" s="377"/>
      <c r="G139" s="377"/>
      <c r="H139" s="377"/>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51"/>
      <c r="AZ139" s="248"/>
      <c r="BA139" s="249"/>
      <c r="BB139" s="250" t="str">
        <f t="shared" si="40"/>
        <v xml:space="preserve"> </v>
      </c>
      <c r="BC139" s="250" t="str">
        <f t="shared" si="41"/>
        <v xml:space="preserve"> </v>
      </c>
      <c r="BD139" s="250" t="str">
        <f t="shared" si="42"/>
        <v xml:space="preserve"> </v>
      </c>
      <c r="BE139" s="251"/>
      <c r="BF139" s="252"/>
      <c r="BG139" s="253"/>
      <c r="BH139" s="253" t="str">
        <f t="shared" si="36"/>
        <v xml:space="preserve"> </v>
      </c>
      <c r="BI139" s="253" t="str">
        <f t="shared" si="37"/>
        <v xml:space="preserve"> </v>
      </c>
      <c r="BJ139" s="254"/>
      <c r="BK139" s="255" t="str">
        <f t="shared" si="38"/>
        <v xml:space="preserve"> </v>
      </c>
      <c r="BL139" s="256" t="str">
        <f t="shared" si="39"/>
        <v xml:space="preserve"> </v>
      </c>
      <c r="BM139" s="218"/>
      <c r="BN139" s="218"/>
      <c r="BO139" s="218"/>
      <c r="BP139" s="218"/>
      <c r="BQ139" s="218"/>
      <c r="BR139" s="218"/>
      <c r="BS139" s="218"/>
      <c r="BT139" s="218"/>
      <c r="BU139" s="218"/>
      <c r="BV139" s="218"/>
      <c r="BW139" s="218"/>
      <c r="BX139" s="218"/>
      <c r="BY139" s="218"/>
      <c r="BZ139" s="218"/>
      <c r="CA139" s="218"/>
      <c r="CB139" s="218"/>
      <c r="CC139" s="218"/>
      <c r="CD139" s="218"/>
      <c r="CE139" s="218"/>
      <c r="CF139" s="218"/>
      <c r="CG139" s="218"/>
      <c r="CH139" s="218"/>
      <c r="CI139" s="218"/>
      <c r="CJ139" s="218"/>
      <c r="CK139" s="218"/>
      <c r="CL139" s="218"/>
      <c r="CM139" s="218"/>
      <c r="CN139" s="218"/>
      <c r="CO139" s="218"/>
      <c r="CP139" s="218"/>
      <c r="CQ139" s="218"/>
      <c r="CR139" s="218"/>
      <c r="CS139" s="218"/>
      <c r="CT139" s="218"/>
      <c r="CU139" s="218"/>
      <c r="CV139" s="218"/>
      <c r="CW139" s="218"/>
      <c r="CX139" s="218"/>
      <c r="CY139" s="218"/>
      <c r="CZ139" s="218"/>
      <c r="DA139" s="218"/>
      <c r="DB139" s="218"/>
      <c r="DC139" s="218"/>
      <c r="DD139" s="218"/>
      <c r="DE139" s="218"/>
      <c r="DF139" s="218"/>
      <c r="DG139" s="218"/>
      <c r="DH139" s="218"/>
      <c r="DI139" s="218"/>
      <c r="DJ139" s="218"/>
      <c r="DK139" s="218"/>
      <c r="DL139" s="218"/>
      <c r="DM139" s="218"/>
      <c r="DN139" s="218"/>
      <c r="DO139" s="218"/>
      <c r="DP139" s="218"/>
      <c r="DQ139" s="218"/>
      <c r="DR139" s="218"/>
      <c r="DS139" s="218"/>
      <c r="DT139" s="218"/>
      <c r="DU139" s="218"/>
      <c r="DV139" s="218"/>
      <c r="DW139" s="218"/>
      <c r="DX139" s="218"/>
      <c r="DY139" s="218"/>
      <c r="DZ139" s="218"/>
      <c r="EA139" s="218"/>
      <c r="EB139" s="218"/>
      <c r="EC139" s="218"/>
      <c r="ED139" s="218"/>
      <c r="EE139" s="218"/>
      <c r="EF139" s="218"/>
      <c r="EG139" s="218"/>
      <c r="EH139" s="218"/>
      <c r="EI139" s="218"/>
      <c r="EJ139" s="218"/>
      <c r="EK139" s="218"/>
      <c r="EL139" s="218"/>
      <c r="EM139" s="218"/>
      <c r="EN139" s="218"/>
      <c r="EO139" s="218"/>
      <c r="EP139" s="218"/>
      <c r="EQ139" s="218"/>
      <c r="ER139" s="218"/>
      <c r="ES139" s="218"/>
      <c r="ET139" s="218"/>
      <c r="EU139" s="218"/>
      <c r="EV139" s="218"/>
      <c r="EW139" s="218"/>
      <c r="EX139" s="218"/>
      <c r="EY139" s="218"/>
      <c r="EZ139" s="218"/>
      <c r="FA139" s="218"/>
      <c r="FB139" s="218"/>
      <c r="FC139" s="218"/>
      <c r="FD139" s="218"/>
      <c r="FE139" s="218"/>
      <c r="FF139" s="218"/>
      <c r="FG139" s="218"/>
      <c r="FH139" s="218"/>
      <c r="FI139" s="218"/>
      <c r="FJ139" s="218"/>
      <c r="FK139" s="218"/>
      <c r="FL139" s="218"/>
      <c r="FM139" s="218"/>
      <c r="FN139" s="218"/>
      <c r="FO139" s="218"/>
      <c r="FP139" s="218"/>
      <c r="FQ139" s="218"/>
      <c r="FR139" s="218"/>
      <c r="FS139" s="218"/>
      <c r="FT139" s="218"/>
      <c r="FU139" s="218"/>
      <c r="FV139" s="218"/>
      <c r="FW139" s="218"/>
      <c r="FX139" s="218"/>
      <c r="FY139" s="218"/>
      <c r="FZ139" s="218"/>
      <c r="GA139" s="218"/>
      <c r="GB139" s="218"/>
      <c r="GC139" s="218"/>
      <c r="GD139" s="218"/>
      <c r="GE139" s="218"/>
      <c r="GF139" s="218"/>
      <c r="GG139" s="218"/>
      <c r="GH139" s="218"/>
      <c r="GI139" s="218"/>
      <c r="GJ139" s="218"/>
      <c r="GK139" s="218"/>
      <c r="GL139" s="218"/>
      <c r="GM139" s="218"/>
      <c r="GN139" s="218"/>
      <c r="GO139" s="218"/>
      <c r="GP139" s="218"/>
      <c r="GQ139" s="218"/>
      <c r="GR139" s="218"/>
      <c r="GS139" s="218"/>
      <c r="GT139" s="218"/>
      <c r="GU139" s="218"/>
      <c r="GV139" s="218"/>
      <c r="GW139" s="218"/>
      <c r="GX139" s="218"/>
      <c r="GY139" s="218"/>
      <c r="GZ139" s="218"/>
      <c r="HA139" s="218"/>
      <c r="HB139" s="218"/>
      <c r="HC139" s="218"/>
      <c r="HD139" s="218"/>
      <c r="HE139" s="218"/>
      <c r="HF139" s="218"/>
      <c r="HG139" s="218"/>
      <c r="HH139" s="218"/>
      <c r="HI139" s="218"/>
      <c r="HJ139" s="218"/>
      <c r="HK139" s="218"/>
      <c r="HL139" s="218"/>
      <c r="HM139" s="218"/>
      <c r="HN139" s="218"/>
      <c r="HO139" s="218"/>
      <c r="HP139" s="218"/>
      <c r="HQ139" s="218"/>
      <c r="HR139" s="218"/>
      <c r="HS139" s="218"/>
      <c r="HT139" s="218"/>
      <c r="HU139" s="218"/>
      <c r="HV139" s="218"/>
      <c r="HW139" s="218"/>
      <c r="HX139" s="218"/>
      <c r="HY139" s="218"/>
      <c r="HZ139" s="218"/>
      <c r="IA139" s="218"/>
      <c r="IB139" s="218"/>
      <c r="IC139" s="218"/>
      <c r="ID139" s="218"/>
      <c r="IE139" s="218"/>
      <c r="IF139" s="218"/>
      <c r="IG139" s="218"/>
      <c r="IH139" s="218"/>
      <c r="II139" s="218"/>
      <c r="IJ139" s="218"/>
      <c r="IK139" s="218"/>
      <c r="IL139" s="218"/>
      <c r="IM139" s="218"/>
      <c r="IN139" s="218"/>
      <c r="IO139" s="218"/>
      <c r="IP139" s="218"/>
      <c r="IQ139" s="218"/>
      <c r="IR139" s="218"/>
      <c r="IS139" s="218"/>
      <c r="IT139" s="218"/>
      <c r="IU139" s="218"/>
      <c r="IV139" s="218"/>
    </row>
    <row r="140" spans="2:256" s="133" customFormat="1">
      <c r="B140" s="311"/>
      <c r="C140" s="292" t="s">
        <v>524</v>
      </c>
      <c r="D140" s="214" t="s">
        <v>526</v>
      </c>
      <c r="E140" s="377"/>
      <c r="F140" s="377"/>
      <c r="G140" s="377"/>
      <c r="H140" s="377"/>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51"/>
      <c r="AZ140" s="248"/>
      <c r="BA140" s="249"/>
      <c r="BB140" s="250" t="str">
        <f t="shared" si="40"/>
        <v xml:space="preserve"> </v>
      </c>
      <c r="BC140" s="250" t="str">
        <f t="shared" si="41"/>
        <v xml:space="preserve"> </v>
      </c>
      <c r="BD140" s="250" t="str">
        <f t="shared" si="42"/>
        <v xml:space="preserve"> </v>
      </c>
      <c r="BE140" s="251"/>
      <c r="BF140" s="252"/>
      <c r="BG140" s="253"/>
      <c r="BH140" s="253" t="str">
        <f t="shared" si="36"/>
        <v xml:space="preserve"> </v>
      </c>
      <c r="BI140" s="253" t="str">
        <f t="shared" si="37"/>
        <v xml:space="preserve"> </v>
      </c>
      <c r="BJ140" s="254"/>
      <c r="BK140" s="255" t="str">
        <f t="shared" si="38"/>
        <v xml:space="preserve"> </v>
      </c>
      <c r="BL140" s="256" t="str">
        <f t="shared" si="39"/>
        <v xml:space="preserve"> </v>
      </c>
      <c r="BM140" s="218"/>
      <c r="BN140" s="218"/>
      <c r="BO140" s="218"/>
      <c r="BP140" s="218"/>
      <c r="BQ140" s="218"/>
      <c r="BR140" s="218"/>
      <c r="BS140" s="218"/>
      <c r="BT140" s="218"/>
      <c r="BU140" s="218"/>
      <c r="BV140" s="218"/>
      <c r="BW140" s="218"/>
      <c r="BX140" s="218"/>
      <c r="BY140" s="218"/>
      <c r="BZ140" s="218"/>
      <c r="CA140" s="218"/>
      <c r="CB140" s="218"/>
      <c r="CC140" s="218"/>
      <c r="CD140" s="218"/>
      <c r="CE140" s="218"/>
      <c r="CF140" s="218"/>
      <c r="CG140" s="218"/>
      <c r="CH140" s="218"/>
      <c r="CI140" s="218"/>
      <c r="CJ140" s="218"/>
      <c r="CK140" s="218"/>
      <c r="CL140" s="218"/>
      <c r="CM140" s="218"/>
      <c r="CN140" s="218"/>
      <c r="CO140" s="218"/>
      <c r="CP140" s="218"/>
      <c r="CQ140" s="218"/>
      <c r="CR140" s="218"/>
      <c r="CS140" s="218"/>
      <c r="CT140" s="218"/>
      <c r="CU140" s="218"/>
      <c r="CV140" s="218"/>
      <c r="CW140" s="218"/>
      <c r="CX140" s="218"/>
      <c r="CY140" s="218"/>
      <c r="CZ140" s="218"/>
      <c r="DA140" s="218"/>
      <c r="DB140" s="218"/>
      <c r="DC140" s="218"/>
      <c r="DD140" s="218"/>
      <c r="DE140" s="218"/>
      <c r="DF140" s="218"/>
      <c r="DG140" s="218"/>
      <c r="DH140" s="218"/>
      <c r="DI140" s="218"/>
      <c r="DJ140" s="218"/>
      <c r="DK140" s="218"/>
      <c r="DL140" s="218"/>
      <c r="DM140" s="218"/>
      <c r="DN140" s="218"/>
      <c r="DO140" s="218"/>
      <c r="DP140" s="218"/>
      <c r="DQ140" s="218"/>
      <c r="DR140" s="218"/>
      <c r="DS140" s="218"/>
      <c r="DT140" s="218"/>
      <c r="DU140" s="218"/>
      <c r="DV140" s="218"/>
      <c r="DW140" s="218"/>
      <c r="DX140" s="218"/>
      <c r="DY140" s="218"/>
      <c r="DZ140" s="218"/>
      <c r="EA140" s="218"/>
      <c r="EB140" s="218"/>
      <c r="EC140" s="218"/>
      <c r="ED140" s="218"/>
      <c r="EE140" s="218"/>
      <c r="EF140" s="218"/>
      <c r="EG140" s="218"/>
      <c r="EH140" s="218"/>
      <c r="EI140" s="218"/>
      <c r="EJ140" s="218"/>
      <c r="EK140" s="218"/>
      <c r="EL140" s="218"/>
      <c r="EM140" s="218"/>
      <c r="EN140" s="218"/>
      <c r="EO140" s="218"/>
      <c r="EP140" s="218"/>
      <c r="EQ140" s="218"/>
      <c r="ER140" s="218"/>
      <c r="ES140" s="218"/>
      <c r="ET140" s="218"/>
      <c r="EU140" s="218"/>
      <c r="EV140" s="218"/>
      <c r="EW140" s="218"/>
      <c r="EX140" s="218"/>
      <c r="EY140" s="218"/>
      <c r="EZ140" s="218"/>
      <c r="FA140" s="218"/>
      <c r="FB140" s="218"/>
      <c r="FC140" s="218"/>
      <c r="FD140" s="218"/>
      <c r="FE140" s="218"/>
      <c r="FF140" s="218"/>
      <c r="FG140" s="218"/>
      <c r="FH140" s="218"/>
      <c r="FI140" s="218"/>
      <c r="FJ140" s="218"/>
      <c r="FK140" s="218"/>
      <c r="FL140" s="218"/>
      <c r="FM140" s="218"/>
      <c r="FN140" s="218"/>
      <c r="FO140" s="218"/>
      <c r="FP140" s="218"/>
      <c r="FQ140" s="218"/>
      <c r="FR140" s="218"/>
      <c r="FS140" s="218"/>
      <c r="FT140" s="218"/>
      <c r="FU140" s="218"/>
      <c r="FV140" s="218"/>
      <c r="FW140" s="218"/>
      <c r="FX140" s="218"/>
      <c r="FY140" s="218"/>
      <c r="FZ140" s="218"/>
      <c r="GA140" s="218"/>
      <c r="GB140" s="218"/>
      <c r="GC140" s="218"/>
      <c r="GD140" s="218"/>
      <c r="GE140" s="218"/>
      <c r="GF140" s="218"/>
      <c r="GG140" s="218"/>
      <c r="GH140" s="218"/>
      <c r="GI140" s="218"/>
      <c r="GJ140" s="218"/>
      <c r="GK140" s="218"/>
      <c r="GL140" s="218"/>
      <c r="GM140" s="218"/>
      <c r="GN140" s="218"/>
      <c r="GO140" s="218"/>
      <c r="GP140" s="218"/>
      <c r="GQ140" s="218"/>
      <c r="GR140" s="218"/>
      <c r="GS140" s="218"/>
      <c r="GT140" s="218"/>
      <c r="GU140" s="218"/>
      <c r="GV140" s="218"/>
      <c r="GW140" s="218"/>
      <c r="GX140" s="218"/>
      <c r="GY140" s="218"/>
      <c r="GZ140" s="218"/>
      <c r="HA140" s="218"/>
      <c r="HB140" s="218"/>
      <c r="HC140" s="218"/>
      <c r="HD140" s="218"/>
      <c r="HE140" s="218"/>
      <c r="HF140" s="218"/>
      <c r="HG140" s="218"/>
      <c r="HH140" s="218"/>
      <c r="HI140" s="218"/>
      <c r="HJ140" s="218"/>
      <c r="HK140" s="218"/>
      <c r="HL140" s="218"/>
      <c r="HM140" s="218"/>
      <c r="HN140" s="218"/>
      <c r="HO140" s="218"/>
      <c r="HP140" s="218"/>
      <c r="HQ140" s="218"/>
      <c r="HR140" s="218"/>
      <c r="HS140" s="218"/>
      <c r="HT140" s="218"/>
      <c r="HU140" s="218"/>
      <c r="HV140" s="218"/>
      <c r="HW140" s="218"/>
      <c r="HX140" s="218"/>
      <c r="HY140" s="218"/>
      <c r="HZ140" s="218"/>
      <c r="IA140" s="218"/>
      <c r="IB140" s="218"/>
      <c r="IC140" s="218"/>
      <c r="ID140" s="218"/>
      <c r="IE140" s="218"/>
      <c r="IF140" s="218"/>
      <c r="IG140" s="218"/>
      <c r="IH140" s="218"/>
      <c r="II140" s="218"/>
      <c r="IJ140" s="218"/>
      <c r="IK140" s="218"/>
      <c r="IL140" s="218"/>
      <c r="IM140" s="218"/>
      <c r="IN140" s="218"/>
      <c r="IO140" s="218"/>
      <c r="IP140" s="218"/>
      <c r="IQ140" s="218"/>
      <c r="IR140" s="218"/>
      <c r="IS140" s="218"/>
      <c r="IT140" s="218"/>
      <c r="IU140" s="218"/>
      <c r="IV140" s="218"/>
    </row>
    <row r="141" spans="2:256" s="133" customFormat="1">
      <c r="B141" s="311"/>
      <c r="C141" s="292" t="s">
        <v>222</v>
      </c>
      <c r="D141" s="214" t="s">
        <v>527</v>
      </c>
      <c r="E141" s="368"/>
      <c r="F141" s="368"/>
      <c r="G141" s="368"/>
      <c r="H141" s="36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51"/>
      <c r="AZ141" s="248"/>
      <c r="BA141" s="249"/>
      <c r="BB141" s="250" t="str">
        <f t="shared" si="40"/>
        <v xml:space="preserve"> </v>
      </c>
      <c r="BC141" s="250" t="str">
        <f t="shared" si="41"/>
        <v xml:space="preserve"> </v>
      </c>
      <c r="BD141" s="250" t="str">
        <f t="shared" si="42"/>
        <v xml:space="preserve"> </v>
      </c>
      <c r="BE141" s="251"/>
      <c r="BF141" s="252"/>
      <c r="BG141" s="253"/>
      <c r="BH141" s="253" t="str">
        <f t="shared" si="36"/>
        <v xml:space="preserve"> </v>
      </c>
      <c r="BI141" s="253" t="str">
        <f t="shared" si="37"/>
        <v xml:space="preserve"> </v>
      </c>
      <c r="BJ141" s="254"/>
      <c r="BK141" s="255" t="str">
        <f t="shared" si="38"/>
        <v xml:space="preserve"> </v>
      </c>
      <c r="BL141" s="256" t="str">
        <f t="shared" si="39"/>
        <v xml:space="preserve"> </v>
      </c>
      <c r="BM141" s="218"/>
      <c r="BN141" s="218"/>
      <c r="BO141" s="218"/>
      <c r="BP141" s="218"/>
      <c r="BQ141" s="218"/>
      <c r="BR141" s="218"/>
      <c r="BS141" s="218"/>
      <c r="BT141" s="218"/>
      <c r="BU141" s="218"/>
      <c r="BV141" s="218"/>
      <c r="BW141" s="218"/>
      <c r="BX141" s="218"/>
      <c r="BY141" s="218"/>
      <c r="BZ141" s="218"/>
      <c r="CA141" s="218"/>
      <c r="CB141" s="218"/>
      <c r="CC141" s="218"/>
      <c r="CD141" s="218"/>
      <c r="CE141" s="218"/>
      <c r="CF141" s="218"/>
      <c r="CG141" s="218"/>
      <c r="CH141" s="218"/>
      <c r="CI141" s="218"/>
      <c r="CJ141" s="218"/>
      <c r="CK141" s="218"/>
      <c r="CL141" s="218"/>
      <c r="CM141" s="218"/>
      <c r="CN141" s="218"/>
      <c r="CO141" s="218"/>
      <c r="CP141" s="218"/>
      <c r="CQ141" s="218"/>
      <c r="CR141" s="218"/>
      <c r="CS141" s="218"/>
      <c r="CT141" s="218"/>
      <c r="CU141" s="218"/>
      <c r="CV141" s="218"/>
      <c r="CW141" s="218"/>
      <c r="CX141" s="218"/>
      <c r="CY141" s="218"/>
      <c r="CZ141" s="218"/>
      <c r="DA141" s="218"/>
      <c r="DB141" s="218"/>
      <c r="DC141" s="218"/>
      <c r="DD141" s="218"/>
      <c r="DE141" s="218"/>
      <c r="DF141" s="218"/>
      <c r="DG141" s="218"/>
      <c r="DH141" s="218"/>
      <c r="DI141" s="218"/>
      <c r="DJ141" s="218"/>
      <c r="DK141" s="218"/>
      <c r="DL141" s="218"/>
      <c r="DM141" s="218"/>
      <c r="DN141" s="218"/>
      <c r="DO141" s="218"/>
      <c r="DP141" s="218"/>
      <c r="DQ141" s="218"/>
      <c r="DR141" s="218"/>
      <c r="DS141" s="218"/>
      <c r="DT141" s="218"/>
      <c r="DU141" s="218"/>
      <c r="DV141" s="218"/>
      <c r="DW141" s="218"/>
      <c r="DX141" s="218"/>
      <c r="DY141" s="218"/>
      <c r="DZ141" s="218"/>
      <c r="EA141" s="218"/>
      <c r="EB141" s="218"/>
      <c r="EC141" s="218"/>
      <c r="ED141" s="218"/>
      <c r="EE141" s="218"/>
      <c r="EF141" s="218"/>
      <c r="EG141" s="218"/>
      <c r="EH141" s="218"/>
      <c r="EI141" s="218"/>
      <c r="EJ141" s="218"/>
      <c r="EK141" s="218"/>
      <c r="EL141" s="218"/>
      <c r="EM141" s="218"/>
      <c r="EN141" s="218"/>
      <c r="EO141" s="218"/>
      <c r="EP141" s="218"/>
      <c r="EQ141" s="218"/>
      <c r="ER141" s="218"/>
      <c r="ES141" s="218"/>
      <c r="ET141" s="218"/>
      <c r="EU141" s="218"/>
      <c r="EV141" s="218"/>
      <c r="EW141" s="218"/>
      <c r="EX141" s="218"/>
      <c r="EY141" s="218"/>
      <c r="EZ141" s="218"/>
      <c r="FA141" s="218"/>
      <c r="FB141" s="218"/>
      <c r="FC141" s="218"/>
      <c r="FD141" s="218"/>
      <c r="FE141" s="218"/>
      <c r="FF141" s="218"/>
      <c r="FG141" s="218"/>
      <c r="FH141" s="218"/>
      <c r="FI141" s="218"/>
      <c r="FJ141" s="218"/>
      <c r="FK141" s="218"/>
      <c r="FL141" s="218"/>
      <c r="FM141" s="218"/>
      <c r="FN141" s="218"/>
      <c r="FO141" s="218"/>
      <c r="FP141" s="218"/>
      <c r="FQ141" s="218"/>
      <c r="FR141" s="218"/>
      <c r="FS141" s="218"/>
      <c r="FT141" s="218"/>
      <c r="FU141" s="218"/>
      <c r="FV141" s="218"/>
      <c r="FW141" s="218"/>
      <c r="FX141" s="218"/>
      <c r="FY141" s="218"/>
      <c r="FZ141" s="218"/>
      <c r="GA141" s="218"/>
      <c r="GB141" s="218"/>
      <c r="GC141" s="218"/>
      <c r="GD141" s="218"/>
      <c r="GE141" s="218"/>
      <c r="GF141" s="218"/>
      <c r="GG141" s="218"/>
      <c r="GH141" s="218"/>
      <c r="GI141" s="218"/>
      <c r="GJ141" s="218"/>
      <c r="GK141" s="218"/>
      <c r="GL141" s="218"/>
      <c r="GM141" s="218"/>
      <c r="GN141" s="218"/>
      <c r="GO141" s="218"/>
      <c r="GP141" s="218"/>
      <c r="GQ141" s="218"/>
      <c r="GR141" s="218"/>
      <c r="GS141" s="218"/>
      <c r="GT141" s="218"/>
      <c r="GU141" s="218"/>
      <c r="GV141" s="218"/>
      <c r="GW141" s="218"/>
      <c r="GX141" s="218"/>
      <c r="GY141" s="218"/>
      <c r="GZ141" s="218"/>
      <c r="HA141" s="218"/>
      <c r="HB141" s="218"/>
      <c r="HC141" s="218"/>
      <c r="HD141" s="218"/>
      <c r="HE141" s="218"/>
      <c r="HF141" s="218"/>
      <c r="HG141" s="218"/>
      <c r="HH141" s="218"/>
      <c r="HI141" s="218"/>
      <c r="HJ141" s="218"/>
      <c r="HK141" s="218"/>
      <c r="HL141" s="218"/>
      <c r="HM141" s="218"/>
      <c r="HN141" s="218"/>
      <c r="HO141" s="218"/>
      <c r="HP141" s="218"/>
      <c r="HQ141" s="218"/>
      <c r="HR141" s="218"/>
      <c r="HS141" s="218"/>
      <c r="HT141" s="218"/>
      <c r="HU141" s="218"/>
      <c r="HV141" s="218"/>
      <c r="HW141" s="218"/>
      <c r="HX141" s="218"/>
      <c r="HY141" s="218"/>
      <c r="HZ141" s="218"/>
      <c r="IA141" s="218"/>
      <c r="IB141" s="218"/>
      <c r="IC141" s="218"/>
      <c r="ID141" s="218"/>
      <c r="IE141" s="218"/>
      <c r="IF141" s="218"/>
      <c r="IG141" s="218"/>
      <c r="IH141" s="218"/>
      <c r="II141" s="218"/>
      <c r="IJ141" s="218"/>
      <c r="IK141" s="218"/>
      <c r="IL141" s="218"/>
      <c r="IM141" s="218"/>
      <c r="IN141" s="218"/>
      <c r="IO141" s="218"/>
      <c r="IP141" s="218"/>
      <c r="IQ141" s="218"/>
      <c r="IR141" s="218"/>
      <c r="IS141" s="218"/>
      <c r="IT141" s="218"/>
      <c r="IU141" s="218"/>
      <c r="IV141" s="218"/>
    </row>
    <row r="142" spans="2:256" s="133" customFormat="1">
      <c r="B142" s="311"/>
      <c r="C142" s="292" t="s">
        <v>222</v>
      </c>
      <c r="D142" s="214" t="s">
        <v>528</v>
      </c>
      <c r="E142" s="371"/>
      <c r="F142" s="371"/>
      <c r="G142" s="371"/>
      <c r="H142" s="371"/>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51"/>
      <c r="AZ142" s="248"/>
      <c r="BA142" s="249"/>
      <c r="BB142" s="250" t="str">
        <f t="shared" si="40"/>
        <v xml:space="preserve"> </v>
      </c>
      <c r="BC142" s="250" t="str">
        <f t="shared" si="41"/>
        <v xml:space="preserve"> </v>
      </c>
      <c r="BD142" s="250" t="str">
        <f t="shared" si="42"/>
        <v xml:space="preserve"> </v>
      </c>
      <c r="BE142" s="251"/>
      <c r="BF142" s="252"/>
      <c r="BG142" s="253"/>
      <c r="BH142" s="253" t="str">
        <f t="shared" si="36"/>
        <v xml:space="preserve"> </v>
      </c>
      <c r="BI142" s="253" t="str">
        <f t="shared" si="37"/>
        <v xml:space="preserve"> </v>
      </c>
      <c r="BJ142" s="254"/>
      <c r="BK142" s="255" t="str">
        <f t="shared" si="38"/>
        <v xml:space="preserve"> </v>
      </c>
      <c r="BL142" s="256" t="str">
        <f t="shared" si="39"/>
        <v xml:space="preserve"> </v>
      </c>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c r="CO142" s="218"/>
      <c r="CP142" s="218"/>
      <c r="CQ142" s="218"/>
      <c r="CR142" s="218"/>
      <c r="CS142" s="218"/>
      <c r="CT142" s="218"/>
      <c r="CU142" s="218"/>
      <c r="CV142" s="218"/>
      <c r="CW142" s="218"/>
      <c r="CX142" s="218"/>
      <c r="CY142" s="218"/>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218"/>
      <c r="EJ142" s="218"/>
      <c r="EK142" s="218"/>
      <c r="EL142" s="218"/>
      <c r="EM142" s="218"/>
      <c r="EN142" s="218"/>
      <c r="EO142" s="218"/>
      <c r="EP142" s="218"/>
      <c r="EQ142" s="218"/>
      <c r="ER142" s="218"/>
      <c r="ES142" s="218"/>
      <c r="ET142" s="218"/>
      <c r="EU142" s="218"/>
      <c r="EV142" s="218"/>
      <c r="EW142" s="218"/>
      <c r="EX142" s="218"/>
      <c r="EY142" s="218"/>
      <c r="EZ142" s="218"/>
      <c r="FA142" s="218"/>
      <c r="FB142" s="218"/>
      <c r="FC142" s="218"/>
      <c r="FD142" s="218"/>
      <c r="FE142" s="218"/>
      <c r="FF142" s="218"/>
      <c r="FG142" s="218"/>
      <c r="FH142" s="218"/>
      <c r="FI142" s="218"/>
      <c r="FJ142" s="218"/>
      <c r="FK142" s="218"/>
      <c r="FL142" s="218"/>
      <c r="FM142" s="218"/>
      <c r="FN142" s="218"/>
      <c r="FO142" s="218"/>
      <c r="FP142" s="218"/>
      <c r="FQ142" s="218"/>
      <c r="FR142" s="218"/>
      <c r="FS142" s="218"/>
      <c r="FT142" s="218"/>
      <c r="FU142" s="218"/>
      <c r="FV142" s="218"/>
      <c r="FW142" s="218"/>
      <c r="FX142" s="218"/>
      <c r="FY142" s="218"/>
      <c r="FZ142" s="218"/>
      <c r="GA142" s="218"/>
      <c r="GB142" s="218"/>
      <c r="GC142" s="218"/>
      <c r="GD142" s="218"/>
      <c r="GE142" s="218"/>
      <c r="GF142" s="218"/>
      <c r="GG142" s="218"/>
      <c r="GH142" s="218"/>
      <c r="GI142" s="218"/>
      <c r="GJ142" s="218"/>
      <c r="GK142" s="218"/>
      <c r="GL142" s="218"/>
      <c r="GM142" s="218"/>
      <c r="GN142" s="218"/>
      <c r="GO142" s="218"/>
      <c r="GP142" s="218"/>
      <c r="GQ142" s="218"/>
      <c r="GR142" s="218"/>
      <c r="GS142" s="218"/>
      <c r="GT142" s="218"/>
      <c r="GU142" s="218"/>
      <c r="GV142" s="218"/>
      <c r="GW142" s="218"/>
      <c r="GX142" s="218"/>
      <c r="GY142" s="218"/>
      <c r="GZ142" s="218"/>
      <c r="HA142" s="218"/>
      <c r="HB142" s="218"/>
      <c r="HC142" s="218"/>
      <c r="HD142" s="218"/>
      <c r="HE142" s="218"/>
      <c r="HF142" s="218"/>
      <c r="HG142" s="218"/>
      <c r="HH142" s="218"/>
      <c r="HI142" s="218"/>
      <c r="HJ142" s="218"/>
      <c r="HK142" s="218"/>
      <c r="HL142" s="218"/>
      <c r="HM142" s="218"/>
      <c r="HN142" s="218"/>
      <c r="HO142" s="218"/>
      <c r="HP142" s="218"/>
      <c r="HQ142" s="218"/>
      <c r="HR142" s="218"/>
      <c r="HS142" s="218"/>
      <c r="HT142" s="218"/>
      <c r="HU142" s="218"/>
      <c r="HV142" s="218"/>
      <c r="HW142" s="218"/>
      <c r="HX142" s="218"/>
      <c r="HY142" s="218"/>
      <c r="HZ142" s="218"/>
      <c r="IA142" s="218"/>
      <c r="IB142" s="218"/>
      <c r="IC142" s="218"/>
      <c r="ID142" s="218"/>
      <c r="IE142" s="218"/>
      <c r="IF142" s="218"/>
      <c r="IG142" s="218"/>
      <c r="IH142" s="218"/>
      <c r="II142" s="218"/>
      <c r="IJ142" s="218"/>
      <c r="IK142" s="218"/>
      <c r="IL142" s="218"/>
      <c r="IM142" s="218"/>
      <c r="IN142" s="218"/>
      <c r="IO142" s="218"/>
      <c r="IP142" s="218"/>
      <c r="IQ142" s="218"/>
      <c r="IR142" s="218"/>
      <c r="IS142" s="218"/>
      <c r="IT142" s="218"/>
      <c r="IU142" s="218"/>
      <c r="IV142" s="218"/>
    </row>
    <row r="143" spans="2:256" s="133" customFormat="1">
      <c r="B143" s="311"/>
      <c r="C143" s="292" t="s">
        <v>222</v>
      </c>
      <c r="D143" s="214" t="s">
        <v>529</v>
      </c>
      <c r="E143" s="371"/>
      <c r="F143" s="371"/>
      <c r="G143" s="371"/>
      <c r="H143" s="371"/>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51"/>
      <c r="AZ143" s="248"/>
      <c r="BA143" s="249"/>
      <c r="BB143" s="250" t="str">
        <f t="shared" si="40"/>
        <v xml:space="preserve"> </v>
      </c>
      <c r="BC143" s="250" t="str">
        <f t="shared" si="41"/>
        <v xml:space="preserve"> </v>
      </c>
      <c r="BD143" s="250" t="str">
        <f t="shared" si="42"/>
        <v xml:space="preserve"> </v>
      </c>
      <c r="BE143" s="251"/>
      <c r="BF143" s="252"/>
      <c r="BG143" s="253"/>
      <c r="BH143" s="253" t="str">
        <f t="shared" si="36"/>
        <v xml:space="preserve"> </v>
      </c>
      <c r="BI143" s="253" t="str">
        <f t="shared" si="37"/>
        <v xml:space="preserve"> </v>
      </c>
      <c r="BJ143" s="254"/>
      <c r="BK143" s="255" t="str">
        <f t="shared" si="38"/>
        <v xml:space="preserve"> </v>
      </c>
      <c r="BL143" s="256" t="str">
        <f t="shared" si="39"/>
        <v xml:space="preserve"> </v>
      </c>
      <c r="BM143" s="218"/>
      <c r="BN143" s="218"/>
      <c r="BO143" s="218"/>
      <c r="BP143" s="218"/>
      <c r="BQ143" s="218"/>
      <c r="BR143" s="218"/>
      <c r="BS143" s="218"/>
      <c r="BT143" s="218"/>
      <c r="BU143" s="218"/>
      <c r="BV143" s="218"/>
      <c r="BW143" s="218"/>
      <c r="BX143" s="218"/>
      <c r="BY143" s="218"/>
      <c r="BZ143" s="218"/>
      <c r="CA143" s="218"/>
      <c r="CB143" s="218"/>
      <c r="CC143" s="218"/>
      <c r="CD143" s="218"/>
      <c r="CE143" s="218"/>
      <c r="CF143" s="218"/>
      <c r="CG143" s="218"/>
      <c r="CH143" s="218"/>
      <c r="CI143" s="218"/>
      <c r="CJ143" s="218"/>
      <c r="CK143" s="218"/>
      <c r="CL143" s="218"/>
      <c r="CM143" s="218"/>
      <c r="CN143" s="218"/>
      <c r="CO143" s="218"/>
      <c r="CP143" s="218"/>
      <c r="CQ143" s="218"/>
      <c r="CR143" s="218"/>
      <c r="CS143" s="218"/>
      <c r="CT143" s="218"/>
      <c r="CU143" s="218"/>
      <c r="CV143" s="218"/>
      <c r="CW143" s="218"/>
      <c r="CX143" s="218"/>
      <c r="CY143" s="218"/>
      <c r="CZ143" s="218"/>
      <c r="DA143" s="218"/>
      <c r="DB143" s="218"/>
      <c r="DC143" s="218"/>
      <c r="DD143" s="218"/>
      <c r="DE143" s="218"/>
      <c r="DF143" s="218"/>
      <c r="DG143" s="218"/>
      <c r="DH143" s="218"/>
      <c r="DI143" s="218"/>
      <c r="DJ143" s="218"/>
      <c r="DK143" s="218"/>
      <c r="DL143" s="218"/>
      <c r="DM143" s="218"/>
      <c r="DN143" s="218"/>
      <c r="DO143" s="218"/>
      <c r="DP143" s="218"/>
      <c r="DQ143" s="218"/>
      <c r="DR143" s="218"/>
      <c r="DS143" s="218"/>
      <c r="DT143" s="218"/>
      <c r="DU143" s="218"/>
      <c r="DV143" s="218"/>
      <c r="DW143" s="218"/>
      <c r="DX143" s="218"/>
      <c r="DY143" s="218"/>
      <c r="DZ143" s="218"/>
      <c r="EA143" s="218"/>
      <c r="EB143" s="218"/>
      <c r="EC143" s="218"/>
      <c r="ED143" s="218"/>
      <c r="EE143" s="218"/>
      <c r="EF143" s="218"/>
      <c r="EG143" s="218"/>
      <c r="EH143" s="218"/>
      <c r="EI143" s="218"/>
      <c r="EJ143" s="218"/>
      <c r="EK143" s="218"/>
      <c r="EL143" s="218"/>
      <c r="EM143" s="218"/>
      <c r="EN143" s="218"/>
      <c r="EO143" s="218"/>
      <c r="EP143" s="218"/>
      <c r="EQ143" s="218"/>
      <c r="ER143" s="218"/>
      <c r="ES143" s="218"/>
      <c r="ET143" s="218"/>
      <c r="EU143" s="218"/>
      <c r="EV143" s="218"/>
      <c r="EW143" s="218"/>
      <c r="EX143" s="218"/>
      <c r="EY143" s="218"/>
      <c r="EZ143" s="218"/>
      <c r="FA143" s="218"/>
      <c r="FB143" s="218"/>
      <c r="FC143" s="218"/>
      <c r="FD143" s="218"/>
      <c r="FE143" s="218"/>
      <c r="FF143" s="218"/>
      <c r="FG143" s="218"/>
      <c r="FH143" s="218"/>
      <c r="FI143" s="218"/>
      <c r="FJ143" s="218"/>
      <c r="FK143" s="218"/>
      <c r="FL143" s="218"/>
      <c r="FM143" s="218"/>
      <c r="FN143" s="218"/>
      <c r="FO143" s="218"/>
      <c r="FP143" s="218"/>
      <c r="FQ143" s="218"/>
      <c r="FR143" s="218"/>
      <c r="FS143" s="218"/>
      <c r="FT143" s="218"/>
      <c r="FU143" s="218"/>
      <c r="FV143" s="218"/>
      <c r="FW143" s="218"/>
      <c r="FX143" s="218"/>
      <c r="FY143" s="218"/>
      <c r="FZ143" s="218"/>
      <c r="GA143" s="218"/>
      <c r="GB143" s="218"/>
      <c r="GC143" s="218"/>
      <c r="GD143" s="218"/>
      <c r="GE143" s="218"/>
      <c r="GF143" s="218"/>
      <c r="GG143" s="218"/>
      <c r="GH143" s="218"/>
      <c r="GI143" s="218"/>
      <c r="GJ143" s="218"/>
      <c r="GK143" s="218"/>
      <c r="GL143" s="218"/>
      <c r="GM143" s="218"/>
      <c r="GN143" s="218"/>
      <c r="GO143" s="218"/>
      <c r="GP143" s="218"/>
      <c r="GQ143" s="218"/>
      <c r="GR143" s="218"/>
      <c r="GS143" s="218"/>
      <c r="GT143" s="218"/>
      <c r="GU143" s="218"/>
      <c r="GV143" s="218"/>
      <c r="GW143" s="218"/>
      <c r="GX143" s="218"/>
      <c r="GY143" s="218"/>
      <c r="GZ143" s="218"/>
      <c r="HA143" s="218"/>
      <c r="HB143" s="218"/>
      <c r="HC143" s="218"/>
      <c r="HD143" s="218"/>
      <c r="HE143" s="218"/>
      <c r="HF143" s="218"/>
      <c r="HG143" s="218"/>
      <c r="HH143" s="218"/>
      <c r="HI143" s="218"/>
      <c r="HJ143" s="218"/>
      <c r="HK143" s="218"/>
      <c r="HL143" s="218"/>
      <c r="HM143" s="218"/>
      <c r="HN143" s="218"/>
      <c r="HO143" s="218"/>
      <c r="HP143" s="218"/>
      <c r="HQ143" s="218"/>
      <c r="HR143" s="218"/>
      <c r="HS143" s="218"/>
      <c r="HT143" s="218"/>
      <c r="HU143" s="218"/>
      <c r="HV143" s="218"/>
      <c r="HW143" s="218"/>
      <c r="HX143" s="218"/>
      <c r="HY143" s="218"/>
      <c r="HZ143" s="218"/>
      <c r="IA143" s="218"/>
      <c r="IB143" s="218"/>
      <c r="IC143" s="218"/>
      <c r="ID143" s="218"/>
      <c r="IE143" s="218"/>
      <c r="IF143" s="218"/>
      <c r="IG143" s="218"/>
      <c r="IH143" s="218"/>
      <c r="II143" s="218"/>
      <c r="IJ143" s="218"/>
      <c r="IK143" s="218"/>
      <c r="IL143" s="218"/>
      <c r="IM143" s="218"/>
      <c r="IN143" s="218"/>
      <c r="IO143" s="218"/>
      <c r="IP143" s="218"/>
      <c r="IQ143" s="218"/>
      <c r="IR143" s="218"/>
      <c r="IS143" s="218"/>
      <c r="IT143" s="218"/>
      <c r="IU143" s="218"/>
      <c r="IV143" s="218"/>
    </row>
    <row r="144" spans="2:256" s="133" customFormat="1">
      <c r="B144" s="311"/>
      <c r="C144" s="292" t="s">
        <v>222</v>
      </c>
      <c r="D144" s="214" t="s">
        <v>530</v>
      </c>
      <c r="E144" s="371"/>
      <c r="F144" s="371"/>
      <c r="G144" s="371"/>
      <c r="H144" s="371"/>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51"/>
      <c r="AZ144" s="248"/>
      <c r="BA144" s="249"/>
      <c r="BB144" s="250" t="str">
        <f t="shared" si="40"/>
        <v xml:space="preserve"> </v>
      </c>
      <c r="BC144" s="250" t="str">
        <f t="shared" si="41"/>
        <v xml:space="preserve"> </v>
      </c>
      <c r="BD144" s="250" t="str">
        <f t="shared" si="42"/>
        <v xml:space="preserve"> </v>
      </c>
      <c r="BE144" s="251"/>
      <c r="BF144" s="252"/>
      <c r="BG144" s="253"/>
      <c r="BH144" s="253" t="str">
        <f t="shared" si="36"/>
        <v xml:space="preserve"> </v>
      </c>
      <c r="BI144" s="253" t="str">
        <f t="shared" si="37"/>
        <v xml:space="preserve"> </v>
      </c>
      <c r="BJ144" s="254"/>
      <c r="BK144" s="255" t="str">
        <f t="shared" si="38"/>
        <v xml:space="preserve"> </v>
      </c>
      <c r="BL144" s="256" t="str">
        <f t="shared" si="39"/>
        <v xml:space="preserve"> </v>
      </c>
      <c r="BM144" s="218"/>
      <c r="BN144" s="218"/>
      <c r="BO144" s="218"/>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c r="EI144" s="218"/>
      <c r="EJ144" s="218"/>
      <c r="EK144" s="218"/>
      <c r="EL144" s="218"/>
      <c r="EM144" s="218"/>
      <c r="EN144" s="218"/>
      <c r="EO144" s="218"/>
      <c r="EP144" s="218"/>
      <c r="EQ144" s="218"/>
      <c r="ER144" s="218"/>
      <c r="ES144" s="218"/>
      <c r="ET144" s="218"/>
      <c r="EU144" s="218"/>
      <c r="EV144" s="218"/>
      <c r="EW144" s="218"/>
      <c r="EX144" s="218"/>
      <c r="EY144" s="218"/>
      <c r="EZ144" s="218"/>
      <c r="FA144" s="218"/>
      <c r="FB144" s="218"/>
      <c r="FC144" s="218"/>
      <c r="FD144" s="218"/>
      <c r="FE144" s="218"/>
      <c r="FF144" s="218"/>
      <c r="FG144" s="218"/>
      <c r="FH144" s="218"/>
      <c r="FI144" s="218"/>
      <c r="FJ144" s="218"/>
      <c r="FK144" s="218"/>
      <c r="FL144" s="218"/>
      <c r="FM144" s="218"/>
      <c r="FN144" s="218"/>
      <c r="FO144" s="218"/>
      <c r="FP144" s="218"/>
      <c r="FQ144" s="218"/>
      <c r="FR144" s="218"/>
      <c r="FS144" s="218"/>
      <c r="FT144" s="218"/>
      <c r="FU144" s="218"/>
      <c r="FV144" s="218"/>
      <c r="FW144" s="218"/>
      <c r="FX144" s="218"/>
      <c r="FY144" s="218"/>
      <c r="FZ144" s="218"/>
      <c r="GA144" s="218"/>
      <c r="GB144" s="218"/>
      <c r="GC144" s="218"/>
      <c r="GD144" s="218"/>
      <c r="GE144" s="218"/>
      <c r="GF144" s="218"/>
      <c r="GG144" s="218"/>
      <c r="GH144" s="218"/>
      <c r="GI144" s="218"/>
      <c r="GJ144" s="218"/>
      <c r="GK144" s="218"/>
      <c r="GL144" s="218"/>
      <c r="GM144" s="218"/>
      <c r="GN144" s="218"/>
      <c r="GO144" s="218"/>
      <c r="GP144" s="218"/>
      <c r="GQ144" s="218"/>
      <c r="GR144" s="218"/>
      <c r="GS144" s="218"/>
      <c r="GT144" s="218"/>
      <c r="GU144" s="218"/>
      <c r="GV144" s="218"/>
      <c r="GW144" s="218"/>
      <c r="GX144" s="218"/>
      <c r="GY144" s="218"/>
      <c r="GZ144" s="218"/>
      <c r="HA144" s="218"/>
      <c r="HB144" s="218"/>
      <c r="HC144" s="218"/>
      <c r="HD144" s="218"/>
      <c r="HE144" s="218"/>
      <c r="HF144" s="218"/>
      <c r="HG144" s="218"/>
      <c r="HH144" s="218"/>
      <c r="HI144" s="218"/>
      <c r="HJ144" s="218"/>
      <c r="HK144" s="218"/>
      <c r="HL144" s="218"/>
      <c r="HM144" s="218"/>
      <c r="HN144" s="218"/>
      <c r="HO144" s="218"/>
      <c r="HP144" s="218"/>
      <c r="HQ144" s="218"/>
      <c r="HR144" s="218"/>
      <c r="HS144" s="218"/>
      <c r="HT144" s="218"/>
      <c r="HU144" s="218"/>
      <c r="HV144" s="218"/>
      <c r="HW144" s="218"/>
      <c r="HX144" s="218"/>
      <c r="HY144" s="218"/>
      <c r="HZ144" s="218"/>
      <c r="IA144" s="218"/>
      <c r="IB144" s="218"/>
      <c r="IC144" s="218"/>
      <c r="ID144" s="218"/>
      <c r="IE144" s="218"/>
      <c r="IF144" s="218"/>
      <c r="IG144" s="218"/>
      <c r="IH144" s="218"/>
      <c r="II144" s="218"/>
      <c r="IJ144" s="218"/>
      <c r="IK144" s="218"/>
      <c r="IL144" s="218"/>
      <c r="IM144" s="218"/>
      <c r="IN144" s="218"/>
      <c r="IO144" s="218"/>
      <c r="IP144" s="218"/>
      <c r="IQ144" s="218"/>
      <c r="IR144" s="218"/>
      <c r="IS144" s="218"/>
      <c r="IT144" s="218"/>
      <c r="IU144" s="218"/>
      <c r="IV144" s="218"/>
    </row>
    <row r="145" spans="2:256" s="133" customFormat="1">
      <c r="B145" s="311"/>
      <c r="C145" s="292" t="s">
        <v>222</v>
      </c>
      <c r="D145" s="214" t="s">
        <v>531</v>
      </c>
      <c r="E145" s="371"/>
      <c r="F145" s="371"/>
      <c r="G145" s="371"/>
      <c r="H145" s="371"/>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51"/>
      <c r="AZ145" s="248"/>
      <c r="BA145" s="249"/>
      <c r="BB145" s="250" t="str">
        <f t="shared" si="40"/>
        <v xml:space="preserve"> </v>
      </c>
      <c r="BC145" s="250" t="str">
        <f t="shared" si="41"/>
        <v xml:space="preserve"> </v>
      </c>
      <c r="BD145" s="250" t="str">
        <f t="shared" si="42"/>
        <v xml:space="preserve"> </v>
      </c>
      <c r="BE145" s="251"/>
      <c r="BF145" s="252"/>
      <c r="BG145" s="253"/>
      <c r="BH145" s="253" t="str">
        <f t="shared" si="36"/>
        <v xml:space="preserve"> </v>
      </c>
      <c r="BI145" s="253" t="str">
        <f t="shared" si="37"/>
        <v xml:space="preserve"> </v>
      </c>
      <c r="BJ145" s="254"/>
      <c r="BK145" s="255" t="str">
        <f t="shared" si="38"/>
        <v xml:space="preserve"> </v>
      </c>
      <c r="BL145" s="256" t="str">
        <f t="shared" si="39"/>
        <v xml:space="preserve"> </v>
      </c>
      <c r="BM145" s="218"/>
      <c r="BN145" s="218"/>
      <c r="BO145" s="218"/>
      <c r="BP145" s="218"/>
      <c r="BQ145" s="218"/>
      <c r="BR145" s="218"/>
      <c r="BS145" s="218"/>
      <c r="BT145" s="218"/>
      <c r="BU145" s="218"/>
      <c r="BV145" s="218"/>
      <c r="BW145" s="218"/>
      <c r="BX145" s="218"/>
      <c r="BY145" s="218"/>
      <c r="BZ145" s="218"/>
      <c r="CA145" s="218"/>
      <c r="CB145" s="218"/>
      <c r="CC145" s="218"/>
      <c r="CD145" s="218"/>
      <c r="CE145" s="218"/>
      <c r="CF145" s="218"/>
      <c r="CG145" s="218"/>
      <c r="CH145" s="218"/>
      <c r="CI145" s="218"/>
      <c r="CJ145" s="218"/>
      <c r="CK145" s="218"/>
      <c r="CL145" s="218"/>
      <c r="CM145" s="218"/>
      <c r="CN145" s="218"/>
      <c r="CO145" s="218"/>
      <c r="CP145" s="218"/>
      <c r="CQ145" s="218"/>
      <c r="CR145" s="218"/>
      <c r="CS145" s="218"/>
      <c r="CT145" s="218"/>
      <c r="CU145" s="218"/>
      <c r="CV145" s="218"/>
      <c r="CW145" s="218"/>
      <c r="CX145" s="218"/>
      <c r="CY145" s="218"/>
      <c r="CZ145" s="218"/>
      <c r="DA145" s="218"/>
      <c r="DB145" s="218"/>
      <c r="DC145" s="218"/>
      <c r="DD145" s="218"/>
      <c r="DE145" s="218"/>
      <c r="DF145" s="218"/>
      <c r="DG145" s="218"/>
      <c r="DH145" s="218"/>
      <c r="DI145" s="218"/>
      <c r="DJ145" s="218"/>
      <c r="DK145" s="218"/>
      <c r="DL145" s="218"/>
      <c r="DM145" s="218"/>
      <c r="DN145" s="218"/>
      <c r="DO145" s="218"/>
      <c r="DP145" s="218"/>
      <c r="DQ145" s="218"/>
      <c r="DR145" s="218"/>
      <c r="DS145" s="218"/>
      <c r="DT145" s="218"/>
      <c r="DU145" s="218"/>
      <c r="DV145" s="218"/>
      <c r="DW145" s="218"/>
      <c r="DX145" s="218"/>
      <c r="DY145" s="218"/>
      <c r="DZ145" s="218"/>
      <c r="EA145" s="218"/>
      <c r="EB145" s="218"/>
      <c r="EC145" s="218"/>
      <c r="ED145" s="218"/>
      <c r="EE145" s="218"/>
      <c r="EF145" s="218"/>
      <c r="EG145" s="218"/>
      <c r="EH145" s="218"/>
      <c r="EI145" s="218"/>
      <c r="EJ145" s="218"/>
      <c r="EK145" s="218"/>
      <c r="EL145" s="218"/>
      <c r="EM145" s="218"/>
      <c r="EN145" s="218"/>
      <c r="EO145" s="218"/>
      <c r="EP145" s="218"/>
      <c r="EQ145" s="218"/>
      <c r="ER145" s="218"/>
      <c r="ES145" s="218"/>
      <c r="ET145" s="218"/>
      <c r="EU145" s="218"/>
      <c r="EV145" s="218"/>
      <c r="EW145" s="218"/>
      <c r="EX145" s="218"/>
      <c r="EY145" s="218"/>
      <c r="EZ145" s="218"/>
      <c r="FA145" s="218"/>
      <c r="FB145" s="218"/>
      <c r="FC145" s="218"/>
      <c r="FD145" s="218"/>
      <c r="FE145" s="218"/>
      <c r="FF145" s="218"/>
      <c r="FG145" s="218"/>
      <c r="FH145" s="218"/>
      <c r="FI145" s="218"/>
      <c r="FJ145" s="218"/>
      <c r="FK145" s="218"/>
      <c r="FL145" s="218"/>
      <c r="FM145" s="218"/>
      <c r="FN145" s="218"/>
      <c r="FO145" s="218"/>
      <c r="FP145" s="218"/>
      <c r="FQ145" s="218"/>
      <c r="FR145" s="218"/>
      <c r="FS145" s="218"/>
      <c r="FT145" s="218"/>
      <c r="FU145" s="218"/>
      <c r="FV145" s="218"/>
      <c r="FW145" s="218"/>
      <c r="FX145" s="218"/>
      <c r="FY145" s="218"/>
      <c r="FZ145" s="218"/>
      <c r="GA145" s="218"/>
      <c r="GB145" s="218"/>
      <c r="GC145" s="218"/>
      <c r="GD145" s="218"/>
      <c r="GE145" s="218"/>
      <c r="GF145" s="218"/>
      <c r="GG145" s="218"/>
      <c r="GH145" s="218"/>
      <c r="GI145" s="218"/>
      <c r="GJ145" s="218"/>
      <c r="GK145" s="218"/>
      <c r="GL145" s="218"/>
      <c r="GM145" s="218"/>
      <c r="GN145" s="218"/>
      <c r="GO145" s="218"/>
      <c r="GP145" s="218"/>
      <c r="GQ145" s="218"/>
      <c r="GR145" s="218"/>
      <c r="GS145" s="218"/>
      <c r="GT145" s="218"/>
      <c r="GU145" s="218"/>
      <c r="GV145" s="218"/>
      <c r="GW145" s="218"/>
      <c r="GX145" s="218"/>
      <c r="GY145" s="218"/>
      <c r="GZ145" s="218"/>
      <c r="HA145" s="218"/>
      <c r="HB145" s="218"/>
      <c r="HC145" s="218"/>
      <c r="HD145" s="218"/>
      <c r="HE145" s="218"/>
      <c r="HF145" s="218"/>
      <c r="HG145" s="218"/>
      <c r="HH145" s="218"/>
      <c r="HI145" s="218"/>
      <c r="HJ145" s="218"/>
      <c r="HK145" s="218"/>
      <c r="HL145" s="218"/>
      <c r="HM145" s="218"/>
      <c r="HN145" s="218"/>
      <c r="HO145" s="218"/>
      <c r="HP145" s="218"/>
      <c r="HQ145" s="218"/>
      <c r="HR145" s="218"/>
      <c r="HS145" s="218"/>
      <c r="HT145" s="218"/>
      <c r="HU145" s="218"/>
      <c r="HV145" s="218"/>
      <c r="HW145" s="218"/>
      <c r="HX145" s="218"/>
      <c r="HY145" s="218"/>
      <c r="HZ145" s="218"/>
      <c r="IA145" s="218"/>
      <c r="IB145" s="218"/>
      <c r="IC145" s="218"/>
      <c r="ID145" s="218"/>
      <c r="IE145" s="218"/>
      <c r="IF145" s="218"/>
      <c r="IG145" s="218"/>
      <c r="IH145" s="218"/>
      <c r="II145" s="218"/>
      <c r="IJ145" s="218"/>
      <c r="IK145" s="218"/>
      <c r="IL145" s="218"/>
      <c r="IM145" s="218"/>
      <c r="IN145" s="218"/>
      <c r="IO145" s="218"/>
      <c r="IP145" s="218"/>
      <c r="IQ145" s="218"/>
      <c r="IR145" s="218"/>
      <c r="IS145" s="218"/>
      <c r="IT145" s="218"/>
      <c r="IU145" s="218"/>
      <c r="IV145" s="218"/>
    </row>
    <row r="146" spans="2:256" s="133" customFormat="1">
      <c r="B146" s="311"/>
      <c r="C146" s="292" t="s">
        <v>222</v>
      </c>
      <c r="D146" s="214" t="s">
        <v>532</v>
      </c>
      <c r="E146" s="371"/>
      <c r="F146" s="371"/>
      <c r="G146" s="371"/>
      <c r="H146" s="371"/>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51"/>
      <c r="AZ146" s="248"/>
      <c r="BA146" s="249"/>
      <c r="BB146" s="250" t="str">
        <f t="shared" si="40"/>
        <v xml:space="preserve"> </v>
      </c>
      <c r="BC146" s="250" t="str">
        <f t="shared" si="41"/>
        <v xml:space="preserve"> </v>
      </c>
      <c r="BD146" s="250" t="str">
        <f t="shared" si="42"/>
        <v xml:space="preserve"> </v>
      </c>
      <c r="BE146" s="251"/>
      <c r="BF146" s="252"/>
      <c r="BG146" s="253"/>
      <c r="BH146" s="253" t="str">
        <f t="shared" si="36"/>
        <v xml:space="preserve"> </v>
      </c>
      <c r="BI146" s="253" t="str">
        <f t="shared" si="37"/>
        <v xml:space="preserve"> </v>
      </c>
      <c r="BJ146" s="254"/>
      <c r="BK146" s="255" t="str">
        <f t="shared" si="38"/>
        <v xml:space="preserve"> </v>
      </c>
      <c r="BL146" s="256" t="str">
        <f t="shared" si="39"/>
        <v xml:space="preserve"> </v>
      </c>
      <c r="BM146" s="218"/>
      <c r="BN146" s="218"/>
      <c r="BO146" s="218"/>
      <c r="BP146" s="218"/>
      <c r="BQ146" s="218"/>
      <c r="BR146" s="218"/>
      <c r="BS146" s="218"/>
      <c r="BT146" s="218"/>
      <c r="BU146" s="218"/>
      <c r="BV146" s="218"/>
      <c r="BW146" s="218"/>
      <c r="BX146" s="218"/>
      <c r="BY146" s="218"/>
      <c r="BZ146" s="218"/>
      <c r="CA146" s="218"/>
      <c r="CB146" s="218"/>
      <c r="CC146" s="218"/>
      <c r="CD146" s="218"/>
      <c r="CE146" s="218"/>
      <c r="CF146" s="218"/>
      <c r="CG146" s="218"/>
      <c r="CH146" s="218"/>
      <c r="CI146" s="218"/>
      <c r="CJ146" s="218"/>
      <c r="CK146" s="218"/>
      <c r="CL146" s="218"/>
      <c r="CM146" s="218"/>
      <c r="CN146" s="218"/>
      <c r="CO146" s="218"/>
      <c r="CP146" s="218"/>
      <c r="CQ146" s="218"/>
      <c r="CR146" s="218"/>
      <c r="CS146" s="218"/>
      <c r="CT146" s="218"/>
      <c r="CU146" s="218"/>
      <c r="CV146" s="218"/>
      <c r="CW146" s="218"/>
      <c r="CX146" s="218"/>
      <c r="CY146" s="218"/>
      <c r="CZ146" s="218"/>
      <c r="DA146" s="218"/>
      <c r="DB146" s="218"/>
      <c r="DC146" s="218"/>
      <c r="DD146" s="218"/>
      <c r="DE146" s="218"/>
      <c r="DF146" s="218"/>
      <c r="DG146" s="218"/>
      <c r="DH146" s="218"/>
      <c r="DI146" s="218"/>
      <c r="DJ146" s="218"/>
      <c r="DK146" s="218"/>
      <c r="DL146" s="218"/>
      <c r="DM146" s="218"/>
      <c r="DN146" s="218"/>
      <c r="DO146" s="218"/>
      <c r="DP146" s="218"/>
      <c r="DQ146" s="218"/>
      <c r="DR146" s="218"/>
      <c r="DS146" s="218"/>
      <c r="DT146" s="218"/>
      <c r="DU146" s="218"/>
      <c r="DV146" s="218"/>
      <c r="DW146" s="218"/>
      <c r="DX146" s="218"/>
      <c r="DY146" s="218"/>
      <c r="DZ146" s="218"/>
      <c r="EA146" s="218"/>
      <c r="EB146" s="218"/>
      <c r="EC146" s="218"/>
      <c r="ED146" s="218"/>
      <c r="EE146" s="218"/>
      <c r="EF146" s="218"/>
      <c r="EG146" s="218"/>
      <c r="EH146" s="218"/>
      <c r="EI146" s="218"/>
      <c r="EJ146" s="218"/>
      <c r="EK146" s="218"/>
      <c r="EL146" s="218"/>
      <c r="EM146" s="218"/>
      <c r="EN146" s="218"/>
      <c r="EO146" s="218"/>
      <c r="EP146" s="218"/>
      <c r="EQ146" s="218"/>
      <c r="ER146" s="218"/>
      <c r="ES146" s="218"/>
      <c r="ET146" s="218"/>
      <c r="EU146" s="218"/>
      <c r="EV146" s="218"/>
      <c r="EW146" s="218"/>
      <c r="EX146" s="218"/>
      <c r="EY146" s="218"/>
      <c r="EZ146" s="218"/>
      <c r="FA146" s="218"/>
      <c r="FB146" s="218"/>
      <c r="FC146" s="218"/>
      <c r="FD146" s="218"/>
      <c r="FE146" s="218"/>
      <c r="FF146" s="218"/>
      <c r="FG146" s="218"/>
      <c r="FH146" s="218"/>
      <c r="FI146" s="218"/>
      <c r="FJ146" s="218"/>
      <c r="FK146" s="218"/>
      <c r="FL146" s="218"/>
      <c r="FM146" s="218"/>
      <c r="FN146" s="218"/>
      <c r="FO146" s="218"/>
      <c r="FP146" s="218"/>
      <c r="FQ146" s="218"/>
      <c r="FR146" s="218"/>
      <c r="FS146" s="218"/>
      <c r="FT146" s="218"/>
      <c r="FU146" s="218"/>
      <c r="FV146" s="218"/>
      <c r="FW146" s="218"/>
      <c r="FX146" s="218"/>
      <c r="FY146" s="218"/>
      <c r="FZ146" s="218"/>
      <c r="GA146" s="218"/>
      <c r="GB146" s="218"/>
      <c r="GC146" s="218"/>
      <c r="GD146" s="218"/>
      <c r="GE146" s="218"/>
      <c r="GF146" s="218"/>
      <c r="GG146" s="218"/>
      <c r="GH146" s="218"/>
      <c r="GI146" s="218"/>
      <c r="GJ146" s="218"/>
      <c r="GK146" s="218"/>
      <c r="GL146" s="218"/>
      <c r="GM146" s="218"/>
      <c r="GN146" s="218"/>
      <c r="GO146" s="218"/>
      <c r="GP146" s="218"/>
      <c r="GQ146" s="218"/>
      <c r="GR146" s="218"/>
      <c r="GS146" s="218"/>
      <c r="GT146" s="218"/>
      <c r="GU146" s="218"/>
      <c r="GV146" s="218"/>
      <c r="GW146" s="218"/>
      <c r="GX146" s="218"/>
      <c r="GY146" s="218"/>
      <c r="GZ146" s="218"/>
      <c r="HA146" s="218"/>
      <c r="HB146" s="218"/>
      <c r="HC146" s="218"/>
      <c r="HD146" s="218"/>
      <c r="HE146" s="218"/>
      <c r="HF146" s="218"/>
      <c r="HG146" s="218"/>
      <c r="HH146" s="218"/>
      <c r="HI146" s="218"/>
      <c r="HJ146" s="218"/>
      <c r="HK146" s="218"/>
      <c r="HL146" s="218"/>
      <c r="HM146" s="218"/>
      <c r="HN146" s="218"/>
      <c r="HO146" s="218"/>
      <c r="HP146" s="218"/>
      <c r="HQ146" s="218"/>
      <c r="HR146" s="218"/>
      <c r="HS146" s="218"/>
      <c r="HT146" s="218"/>
      <c r="HU146" s="218"/>
      <c r="HV146" s="218"/>
      <c r="HW146" s="218"/>
      <c r="HX146" s="218"/>
      <c r="HY146" s="218"/>
      <c r="HZ146" s="218"/>
      <c r="IA146" s="218"/>
      <c r="IB146" s="218"/>
      <c r="IC146" s="218"/>
      <c r="ID146" s="218"/>
      <c r="IE146" s="218"/>
      <c r="IF146" s="218"/>
      <c r="IG146" s="218"/>
      <c r="IH146" s="218"/>
      <c r="II146" s="218"/>
      <c r="IJ146" s="218"/>
      <c r="IK146" s="218"/>
      <c r="IL146" s="218"/>
      <c r="IM146" s="218"/>
      <c r="IN146" s="218"/>
      <c r="IO146" s="218"/>
      <c r="IP146" s="218"/>
      <c r="IQ146" s="218"/>
      <c r="IR146" s="218"/>
      <c r="IS146" s="218"/>
      <c r="IT146" s="218"/>
      <c r="IU146" s="218"/>
      <c r="IV146" s="218"/>
    </row>
    <row r="147" spans="2:256" s="133" customFormat="1">
      <c r="B147" s="311"/>
      <c r="C147" s="292" t="s">
        <v>222</v>
      </c>
      <c r="D147" s="214" t="s">
        <v>533</v>
      </c>
      <c r="E147" s="371"/>
      <c r="F147" s="371"/>
      <c r="G147" s="371"/>
      <c r="H147" s="371"/>
      <c r="I147" s="222"/>
      <c r="J147" s="222"/>
      <c r="K147" s="222"/>
      <c r="L147" s="222"/>
      <c r="M147" s="222"/>
      <c r="N147" s="222"/>
      <c r="O147" s="222"/>
      <c r="P147" s="222"/>
      <c r="Q147" s="222"/>
      <c r="R147" s="222"/>
      <c r="S147" s="222"/>
      <c r="T147" s="222"/>
      <c r="U147" s="222"/>
      <c r="V147" s="222"/>
      <c r="W147" s="222"/>
      <c r="X147" s="222"/>
      <c r="Y147" s="222"/>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72"/>
      <c r="AZ147" s="248"/>
      <c r="BA147" s="249"/>
      <c r="BB147" s="250" t="str">
        <f t="shared" si="40"/>
        <v xml:space="preserve"> </v>
      </c>
      <c r="BC147" s="250" t="str">
        <f t="shared" si="41"/>
        <v xml:space="preserve"> </v>
      </c>
      <c r="BD147" s="250" t="str">
        <f t="shared" si="42"/>
        <v xml:space="preserve"> </v>
      </c>
      <c r="BE147" s="272"/>
      <c r="BF147" s="252"/>
      <c r="BG147" s="253"/>
      <c r="BH147" s="253" t="str">
        <f t="shared" si="36"/>
        <v xml:space="preserve"> </v>
      </c>
      <c r="BI147" s="253" t="str">
        <f t="shared" si="37"/>
        <v xml:space="preserve"> </v>
      </c>
      <c r="BJ147" s="273"/>
      <c r="BK147" s="255" t="str">
        <f t="shared" si="38"/>
        <v xml:space="preserve"> </v>
      </c>
      <c r="BL147" s="256" t="str">
        <f t="shared" si="39"/>
        <v xml:space="preserve"> </v>
      </c>
      <c r="BM147" s="222"/>
      <c r="BN147" s="222"/>
      <c r="BO147" s="222"/>
      <c r="BP147" s="222"/>
      <c r="BQ147" s="222"/>
      <c r="BR147" s="222"/>
      <c r="BS147" s="222"/>
      <c r="BT147" s="222"/>
      <c r="BU147" s="222"/>
      <c r="BV147" s="222"/>
      <c r="BW147" s="222"/>
      <c r="BX147" s="222"/>
      <c r="BY147" s="222"/>
      <c r="BZ147" s="222"/>
      <c r="CA147" s="222"/>
      <c r="CB147" s="222"/>
      <c r="CC147" s="222"/>
      <c r="CD147" s="222"/>
      <c r="CE147" s="222"/>
      <c r="CF147" s="222"/>
      <c r="CG147" s="222"/>
      <c r="CH147" s="222"/>
      <c r="CI147" s="222"/>
      <c r="CJ147" s="222"/>
      <c r="CK147" s="222"/>
      <c r="CL147" s="222"/>
      <c r="CM147" s="222"/>
      <c r="CN147" s="222"/>
      <c r="CO147" s="222"/>
      <c r="CP147" s="222"/>
      <c r="CQ147" s="222"/>
      <c r="CR147" s="222"/>
      <c r="CS147" s="222"/>
      <c r="CT147" s="222"/>
      <c r="CU147" s="222"/>
      <c r="CV147" s="222"/>
      <c r="CW147" s="222"/>
      <c r="CX147" s="222"/>
      <c r="CY147" s="222"/>
      <c r="CZ147" s="222"/>
      <c r="DA147" s="222"/>
      <c r="DB147" s="222"/>
      <c r="DC147" s="222"/>
      <c r="DD147" s="222"/>
      <c r="DE147" s="222"/>
      <c r="DF147" s="222"/>
      <c r="DG147" s="222"/>
      <c r="DH147" s="222"/>
      <c r="DI147" s="222"/>
      <c r="DJ147" s="222"/>
      <c r="DK147" s="222"/>
      <c r="DL147" s="222"/>
      <c r="DM147" s="222"/>
      <c r="DN147" s="222"/>
      <c r="DO147" s="222"/>
      <c r="DP147" s="222"/>
      <c r="DQ147" s="222"/>
      <c r="DR147" s="222"/>
      <c r="DS147" s="222"/>
      <c r="DT147" s="222"/>
      <c r="DU147" s="222"/>
      <c r="DV147" s="222"/>
      <c r="DW147" s="222"/>
      <c r="DX147" s="222"/>
      <c r="DY147" s="222"/>
      <c r="DZ147" s="222"/>
      <c r="EA147" s="222"/>
      <c r="EB147" s="222"/>
      <c r="EC147" s="222"/>
      <c r="ED147" s="222"/>
      <c r="EE147" s="222"/>
      <c r="EF147" s="222"/>
      <c r="EG147" s="222"/>
      <c r="EH147" s="222"/>
      <c r="EI147" s="222"/>
      <c r="EJ147" s="222"/>
      <c r="EK147" s="222"/>
      <c r="EL147" s="222"/>
      <c r="EM147" s="222"/>
      <c r="EN147" s="222"/>
      <c r="EO147" s="222"/>
      <c r="EP147" s="222"/>
      <c r="EQ147" s="222"/>
      <c r="ER147" s="222"/>
      <c r="ES147" s="222"/>
      <c r="ET147" s="222"/>
      <c r="EU147" s="222"/>
      <c r="EV147" s="222"/>
      <c r="EW147" s="222"/>
      <c r="EX147" s="222"/>
      <c r="EY147" s="222"/>
      <c r="EZ147" s="222"/>
      <c r="FA147" s="222"/>
      <c r="FB147" s="222"/>
      <c r="FC147" s="222"/>
      <c r="FD147" s="222"/>
      <c r="FE147" s="222"/>
      <c r="FF147" s="222"/>
      <c r="FG147" s="222"/>
      <c r="FH147" s="222"/>
      <c r="FI147" s="222"/>
      <c r="FJ147" s="222"/>
      <c r="FK147" s="222"/>
      <c r="FL147" s="222"/>
      <c r="FM147" s="222"/>
      <c r="FN147" s="222"/>
      <c r="FO147" s="222"/>
      <c r="FP147" s="222"/>
      <c r="FQ147" s="222"/>
      <c r="FR147" s="222"/>
      <c r="FS147" s="222"/>
      <c r="FT147" s="222"/>
      <c r="FU147" s="222"/>
      <c r="FV147" s="222"/>
      <c r="FW147" s="222"/>
      <c r="FX147" s="222"/>
      <c r="FY147" s="222"/>
      <c r="FZ147" s="222"/>
      <c r="GA147" s="222"/>
      <c r="GB147" s="222"/>
      <c r="GC147" s="222"/>
      <c r="GD147" s="222"/>
      <c r="GE147" s="222"/>
      <c r="GF147" s="222"/>
      <c r="GG147" s="222"/>
      <c r="GH147" s="222"/>
      <c r="GI147" s="222"/>
      <c r="GJ147" s="222"/>
      <c r="GK147" s="222"/>
      <c r="GL147" s="222"/>
      <c r="GM147" s="222"/>
      <c r="GN147" s="222"/>
      <c r="GO147" s="222"/>
      <c r="GP147" s="222"/>
      <c r="GQ147" s="222"/>
      <c r="GR147" s="222"/>
      <c r="GS147" s="222"/>
      <c r="GT147" s="222"/>
      <c r="GU147" s="222"/>
      <c r="GV147" s="222"/>
      <c r="GW147" s="222"/>
      <c r="GX147" s="222"/>
      <c r="GY147" s="222"/>
      <c r="GZ147" s="222"/>
      <c r="HA147" s="222"/>
      <c r="HB147" s="222"/>
      <c r="HC147" s="222"/>
      <c r="HD147" s="222"/>
      <c r="HE147" s="222"/>
      <c r="HF147" s="222"/>
      <c r="HG147" s="222"/>
      <c r="HH147" s="222"/>
      <c r="HI147" s="222"/>
      <c r="HJ147" s="222"/>
      <c r="HK147" s="222"/>
      <c r="HL147" s="222"/>
      <c r="HM147" s="222"/>
      <c r="HN147" s="222"/>
      <c r="HO147" s="222"/>
      <c r="HP147" s="222"/>
      <c r="HQ147" s="222"/>
      <c r="HR147" s="222"/>
      <c r="HS147" s="222"/>
      <c r="HT147" s="222"/>
      <c r="HU147" s="222"/>
      <c r="HV147" s="222"/>
      <c r="HW147" s="222"/>
      <c r="HX147" s="222"/>
      <c r="HY147" s="222"/>
      <c r="HZ147" s="222"/>
      <c r="IA147" s="222"/>
      <c r="IB147" s="222"/>
      <c r="IC147" s="222"/>
      <c r="ID147" s="222"/>
      <c r="IE147" s="222"/>
      <c r="IF147" s="222"/>
      <c r="IG147" s="222"/>
      <c r="IH147" s="222"/>
      <c r="II147" s="222"/>
      <c r="IJ147" s="222"/>
      <c r="IK147" s="222"/>
      <c r="IL147" s="222"/>
      <c r="IM147" s="222"/>
      <c r="IN147" s="222"/>
      <c r="IO147" s="222"/>
      <c r="IP147" s="222"/>
      <c r="IQ147" s="222"/>
      <c r="IR147" s="222"/>
      <c r="IS147" s="222"/>
      <c r="IT147" s="222"/>
      <c r="IU147" s="222"/>
      <c r="IV147" s="222"/>
    </row>
    <row r="148" spans="2:256" s="133" customFormat="1">
      <c r="B148" s="311"/>
      <c r="C148" s="292" t="s">
        <v>222</v>
      </c>
      <c r="D148" s="214" t="s">
        <v>534</v>
      </c>
      <c r="E148" s="371"/>
      <c r="F148" s="371"/>
      <c r="G148" s="371"/>
      <c r="H148" s="371"/>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72"/>
      <c r="AZ148" s="248"/>
      <c r="BA148" s="249"/>
      <c r="BB148" s="250" t="str">
        <f t="shared" si="40"/>
        <v xml:space="preserve"> </v>
      </c>
      <c r="BC148" s="250" t="str">
        <f t="shared" si="41"/>
        <v xml:space="preserve"> </v>
      </c>
      <c r="BD148" s="250" t="str">
        <f t="shared" si="42"/>
        <v xml:space="preserve"> </v>
      </c>
      <c r="BE148" s="272"/>
      <c r="BF148" s="252"/>
      <c r="BG148" s="253"/>
      <c r="BH148" s="253" t="str">
        <f t="shared" si="36"/>
        <v xml:space="preserve"> </v>
      </c>
      <c r="BI148" s="253" t="str">
        <f t="shared" si="37"/>
        <v xml:space="preserve"> </v>
      </c>
      <c r="BJ148" s="273"/>
      <c r="BK148" s="255" t="str">
        <f t="shared" si="38"/>
        <v xml:space="preserve"> </v>
      </c>
      <c r="BL148" s="256" t="str">
        <f t="shared" si="39"/>
        <v xml:space="preserve"> </v>
      </c>
      <c r="BM148" s="222"/>
      <c r="BN148" s="222"/>
      <c r="BO148" s="222"/>
      <c r="BP148" s="222"/>
      <c r="BQ148" s="222"/>
      <c r="BR148" s="222"/>
      <c r="BS148" s="222"/>
      <c r="BT148" s="222"/>
      <c r="BU148" s="222"/>
      <c r="BV148" s="222"/>
      <c r="BW148" s="222"/>
      <c r="BX148" s="222"/>
      <c r="BY148" s="222"/>
      <c r="BZ148" s="222"/>
      <c r="CA148" s="222"/>
      <c r="CB148" s="222"/>
      <c r="CC148" s="222"/>
      <c r="CD148" s="222"/>
      <c r="CE148" s="222"/>
      <c r="CF148" s="222"/>
      <c r="CG148" s="222"/>
      <c r="CH148" s="222"/>
      <c r="CI148" s="222"/>
      <c r="CJ148" s="222"/>
      <c r="CK148" s="222"/>
      <c r="CL148" s="222"/>
      <c r="CM148" s="222"/>
      <c r="CN148" s="222"/>
      <c r="CO148" s="222"/>
      <c r="CP148" s="222"/>
      <c r="CQ148" s="222"/>
      <c r="CR148" s="222"/>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c r="EI148" s="222"/>
      <c r="EJ148" s="222"/>
      <c r="EK148" s="222"/>
      <c r="EL148" s="222"/>
      <c r="EM148" s="222"/>
      <c r="EN148" s="222"/>
      <c r="EO148" s="222"/>
      <c r="EP148" s="222"/>
      <c r="EQ148" s="222"/>
      <c r="ER148" s="222"/>
      <c r="ES148" s="222"/>
      <c r="ET148" s="222"/>
      <c r="EU148" s="222"/>
      <c r="EV148" s="222"/>
      <c r="EW148" s="222"/>
      <c r="EX148" s="222"/>
      <c r="EY148" s="222"/>
      <c r="EZ148" s="222"/>
      <c r="FA148" s="222"/>
      <c r="FB148" s="222"/>
      <c r="FC148" s="222"/>
      <c r="FD148" s="222"/>
      <c r="FE148" s="222"/>
      <c r="FF148" s="222"/>
      <c r="FG148" s="222"/>
      <c r="FH148" s="222"/>
      <c r="FI148" s="222"/>
      <c r="FJ148" s="222"/>
      <c r="FK148" s="222"/>
      <c r="FL148" s="222"/>
      <c r="FM148" s="222"/>
      <c r="FN148" s="222"/>
      <c r="FO148" s="222"/>
      <c r="FP148" s="222"/>
      <c r="FQ148" s="222"/>
      <c r="FR148" s="222"/>
      <c r="FS148" s="222"/>
      <c r="FT148" s="222"/>
      <c r="FU148" s="222"/>
      <c r="FV148" s="222"/>
      <c r="FW148" s="222"/>
      <c r="FX148" s="222"/>
      <c r="FY148" s="222"/>
      <c r="FZ148" s="222"/>
      <c r="GA148" s="222"/>
      <c r="GB148" s="222"/>
      <c r="GC148" s="222"/>
      <c r="GD148" s="222"/>
      <c r="GE148" s="222"/>
      <c r="GF148" s="222"/>
      <c r="GG148" s="222"/>
      <c r="GH148" s="222"/>
      <c r="GI148" s="222"/>
      <c r="GJ148" s="222"/>
      <c r="GK148" s="222"/>
      <c r="GL148" s="222"/>
      <c r="GM148" s="222"/>
      <c r="GN148" s="222"/>
      <c r="GO148" s="222"/>
      <c r="GP148" s="222"/>
      <c r="GQ148" s="222"/>
      <c r="GR148" s="222"/>
      <c r="GS148" s="222"/>
      <c r="GT148" s="222"/>
      <c r="GU148" s="222"/>
      <c r="GV148" s="222"/>
      <c r="GW148" s="222"/>
      <c r="GX148" s="222"/>
      <c r="GY148" s="222"/>
      <c r="GZ148" s="222"/>
      <c r="HA148" s="222"/>
      <c r="HB148" s="222"/>
      <c r="HC148" s="222"/>
      <c r="HD148" s="222"/>
      <c r="HE148" s="222"/>
      <c r="HF148" s="222"/>
      <c r="HG148" s="222"/>
      <c r="HH148" s="222"/>
      <c r="HI148" s="222"/>
      <c r="HJ148" s="222"/>
      <c r="HK148" s="222"/>
      <c r="HL148" s="222"/>
      <c r="HM148" s="222"/>
      <c r="HN148" s="222"/>
      <c r="HO148" s="222"/>
      <c r="HP148" s="222"/>
      <c r="HQ148" s="222"/>
      <c r="HR148" s="222"/>
      <c r="HS148" s="222"/>
      <c r="HT148" s="222"/>
      <c r="HU148" s="222"/>
      <c r="HV148" s="222"/>
      <c r="HW148" s="222"/>
      <c r="HX148" s="222"/>
      <c r="HY148" s="222"/>
      <c r="HZ148" s="222"/>
      <c r="IA148" s="222"/>
      <c r="IB148" s="222"/>
      <c r="IC148" s="222"/>
      <c r="ID148" s="222"/>
      <c r="IE148" s="222"/>
      <c r="IF148" s="222"/>
      <c r="IG148" s="222"/>
      <c r="IH148" s="222"/>
      <c r="II148" s="222"/>
      <c r="IJ148" s="222"/>
      <c r="IK148" s="222"/>
      <c r="IL148" s="222"/>
      <c r="IM148" s="222"/>
      <c r="IN148" s="222"/>
      <c r="IO148" s="222"/>
      <c r="IP148" s="222"/>
      <c r="IQ148" s="222"/>
      <c r="IR148" s="222"/>
      <c r="IS148" s="222"/>
      <c r="IT148" s="222"/>
      <c r="IU148" s="222"/>
      <c r="IV148" s="222"/>
    </row>
    <row r="149" spans="2:256" s="133" customFormat="1">
      <c r="B149" s="311"/>
      <c r="C149" s="292" t="s">
        <v>222</v>
      </c>
      <c r="D149" s="214" t="s">
        <v>535</v>
      </c>
      <c r="E149" s="371"/>
      <c r="F149" s="371"/>
      <c r="G149" s="371"/>
      <c r="H149" s="371"/>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72"/>
      <c r="AZ149" s="248"/>
      <c r="BA149" s="249"/>
      <c r="BB149" s="250" t="str">
        <f t="shared" si="40"/>
        <v xml:space="preserve"> </v>
      </c>
      <c r="BC149" s="250" t="str">
        <f t="shared" si="41"/>
        <v xml:space="preserve"> </v>
      </c>
      <c r="BD149" s="250" t="str">
        <f t="shared" si="42"/>
        <v xml:space="preserve"> </v>
      </c>
      <c r="BE149" s="272"/>
      <c r="BF149" s="252"/>
      <c r="BG149" s="253"/>
      <c r="BH149" s="253" t="str">
        <f t="shared" si="36"/>
        <v xml:space="preserve"> </v>
      </c>
      <c r="BI149" s="253" t="str">
        <f t="shared" si="37"/>
        <v xml:space="preserve"> </v>
      </c>
      <c r="BJ149" s="273"/>
      <c r="BK149" s="255" t="str">
        <f t="shared" si="38"/>
        <v xml:space="preserve"> </v>
      </c>
      <c r="BL149" s="256" t="str">
        <f t="shared" si="39"/>
        <v xml:space="preserve"> </v>
      </c>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c r="EI149" s="222"/>
      <c r="EJ149" s="222"/>
      <c r="EK149" s="222"/>
      <c r="EL149" s="222"/>
      <c r="EM149" s="222"/>
      <c r="EN149" s="222"/>
      <c r="EO149" s="222"/>
      <c r="EP149" s="222"/>
      <c r="EQ149" s="222"/>
      <c r="ER149" s="222"/>
      <c r="ES149" s="222"/>
      <c r="ET149" s="222"/>
      <c r="EU149" s="222"/>
      <c r="EV149" s="222"/>
      <c r="EW149" s="222"/>
      <c r="EX149" s="222"/>
      <c r="EY149" s="222"/>
      <c r="EZ149" s="222"/>
      <c r="FA149" s="222"/>
      <c r="FB149" s="222"/>
      <c r="FC149" s="222"/>
      <c r="FD149" s="222"/>
      <c r="FE149" s="222"/>
      <c r="FF149" s="222"/>
      <c r="FG149" s="222"/>
      <c r="FH149" s="222"/>
      <c r="FI149" s="222"/>
      <c r="FJ149" s="222"/>
      <c r="FK149" s="222"/>
      <c r="FL149" s="222"/>
      <c r="FM149" s="222"/>
      <c r="FN149" s="222"/>
      <c r="FO149" s="222"/>
      <c r="FP149" s="222"/>
      <c r="FQ149" s="222"/>
      <c r="FR149" s="222"/>
      <c r="FS149" s="222"/>
      <c r="FT149" s="222"/>
      <c r="FU149" s="222"/>
      <c r="FV149" s="222"/>
      <c r="FW149" s="222"/>
      <c r="FX149" s="222"/>
      <c r="FY149" s="222"/>
      <c r="FZ149" s="222"/>
      <c r="GA149" s="222"/>
      <c r="GB149" s="222"/>
      <c r="GC149" s="222"/>
      <c r="GD149" s="222"/>
      <c r="GE149" s="222"/>
      <c r="GF149" s="222"/>
      <c r="GG149" s="222"/>
      <c r="GH149" s="222"/>
      <c r="GI149" s="222"/>
      <c r="GJ149" s="222"/>
      <c r="GK149" s="222"/>
      <c r="GL149" s="222"/>
      <c r="GM149" s="222"/>
      <c r="GN149" s="222"/>
      <c r="GO149" s="222"/>
      <c r="GP149" s="222"/>
      <c r="GQ149" s="222"/>
      <c r="GR149" s="222"/>
      <c r="GS149" s="222"/>
      <c r="GT149" s="222"/>
      <c r="GU149" s="222"/>
      <c r="GV149" s="222"/>
      <c r="GW149" s="222"/>
      <c r="GX149" s="222"/>
      <c r="GY149" s="222"/>
      <c r="GZ149" s="222"/>
      <c r="HA149" s="222"/>
      <c r="HB149" s="222"/>
      <c r="HC149" s="222"/>
      <c r="HD149" s="222"/>
      <c r="HE149" s="222"/>
      <c r="HF149" s="222"/>
      <c r="HG149" s="222"/>
      <c r="HH149" s="222"/>
      <c r="HI149" s="222"/>
      <c r="HJ149" s="222"/>
      <c r="HK149" s="222"/>
      <c r="HL149" s="222"/>
      <c r="HM149" s="222"/>
      <c r="HN149" s="222"/>
      <c r="HO149" s="222"/>
      <c r="HP149" s="222"/>
      <c r="HQ149" s="222"/>
      <c r="HR149" s="222"/>
      <c r="HS149" s="222"/>
      <c r="HT149" s="222"/>
      <c r="HU149" s="222"/>
      <c r="HV149" s="222"/>
      <c r="HW149" s="222"/>
      <c r="HX149" s="222"/>
      <c r="HY149" s="222"/>
      <c r="HZ149" s="222"/>
      <c r="IA149" s="222"/>
      <c r="IB149" s="222"/>
      <c r="IC149" s="222"/>
      <c r="ID149" s="222"/>
      <c r="IE149" s="222"/>
      <c r="IF149" s="222"/>
      <c r="IG149" s="222"/>
      <c r="IH149" s="222"/>
      <c r="II149" s="222"/>
      <c r="IJ149" s="222"/>
      <c r="IK149" s="222"/>
      <c r="IL149" s="222"/>
      <c r="IM149" s="222"/>
      <c r="IN149" s="222"/>
      <c r="IO149" s="222"/>
      <c r="IP149" s="222"/>
      <c r="IQ149" s="222"/>
      <c r="IR149" s="222"/>
      <c r="IS149" s="222"/>
      <c r="IT149" s="222"/>
      <c r="IU149" s="222"/>
      <c r="IV149" s="222"/>
    </row>
    <row r="150" spans="2:256" s="133" customFormat="1">
      <c r="B150" s="311"/>
      <c r="C150" s="292" t="s">
        <v>222</v>
      </c>
      <c r="D150" s="214" t="s">
        <v>536</v>
      </c>
      <c r="E150" s="371"/>
      <c r="F150" s="371"/>
      <c r="G150" s="371"/>
      <c r="H150" s="371"/>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72"/>
      <c r="AZ150" s="248"/>
      <c r="BA150" s="249"/>
      <c r="BB150" s="250" t="str">
        <f t="shared" si="40"/>
        <v xml:space="preserve"> </v>
      </c>
      <c r="BC150" s="250" t="str">
        <f t="shared" si="41"/>
        <v xml:space="preserve"> </v>
      </c>
      <c r="BD150" s="250" t="str">
        <f t="shared" si="42"/>
        <v xml:space="preserve"> </v>
      </c>
      <c r="BE150" s="272"/>
      <c r="BF150" s="252"/>
      <c r="BG150" s="253"/>
      <c r="BH150" s="253" t="str">
        <f t="shared" si="36"/>
        <v xml:space="preserve"> </v>
      </c>
      <c r="BI150" s="253" t="str">
        <f t="shared" si="37"/>
        <v xml:space="preserve"> </v>
      </c>
      <c r="BJ150" s="273"/>
      <c r="BK150" s="255" t="str">
        <f t="shared" si="38"/>
        <v xml:space="preserve"> </v>
      </c>
      <c r="BL150" s="256" t="str">
        <f t="shared" si="39"/>
        <v xml:space="preserve"> </v>
      </c>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c r="EI150" s="222"/>
      <c r="EJ150" s="222"/>
      <c r="EK150" s="222"/>
      <c r="EL150" s="222"/>
      <c r="EM150" s="222"/>
      <c r="EN150" s="222"/>
      <c r="EO150" s="222"/>
      <c r="EP150" s="222"/>
      <c r="EQ150" s="222"/>
      <c r="ER150" s="222"/>
      <c r="ES150" s="222"/>
      <c r="ET150" s="222"/>
      <c r="EU150" s="222"/>
      <c r="EV150" s="222"/>
      <c r="EW150" s="222"/>
      <c r="EX150" s="222"/>
      <c r="EY150" s="222"/>
      <c r="EZ150" s="222"/>
      <c r="FA150" s="222"/>
      <c r="FB150" s="222"/>
      <c r="FC150" s="222"/>
      <c r="FD150" s="222"/>
      <c r="FE150" s="222"/>
      <c r="FF150" s="222"/>
      <c r="FG150" s="222"/>
      <c r="FH150" s="222"/>
      <c r="FI150" s="222"/>
      <c r="FJ150" s="222"/>
      <c r="FK150" s="222"/>
      <c r="FL150" s="222"/>
      <c r="FM150" s="222"/>
      <c r="FN150" s="222"/>
      <c r="FO150" s="222"/>
      <c r="FP150" s="222"/>
      <c r="FQ150" s="222"/>
      <c r="FR150" s="222"/>
      <c r="FS150" s="222"/>
      <c r="FT150" s="222"/>
      <c r="FU150" s="222"/>
      <c r="FV150" s="222"/>
      <c r="FW150" s="222"/>
      <c r="FX150" s="222"/>
      <c r="FY150" s="222"/>
      <c r="FZ150" s="222"/>
      <c r="GA150" s="222"/>
      <c r="GB150" s="222"/>
      <c r="GC150" s="222"/>
      <c r="GD150" s="222"/>
      <c r="GE150" s="222"/>
      <c r="GF150" s="222"/>
      <c r="GG150" s="222"/>
      <c r="GH150" s="222"/>
      <c r="GI150" s="222"/>
      <c r="GJ150" s="222"/>
      <c r="GK150" s="222"/>
      <c r="GL150" s="222"/>
      <c r="GM150" s="222"/>
      <c r="GN150" s="222"/>
      <c r="GO150" s="222"/>
      <c r="GP150" s="222"/>
      <c r="GQ150" s="222"/>
      <c r="GR150" s="222"/>
      <c r="GS150" s="222"/>
      <c r="GT150" s="222"/>
      <c r="GU150" s="222"/>
      <c r="GV150" s="222"/>
      <c r="GW150" s="222"/>
      <c r="GX150" s="222"/>
      <c r="GY150" s="222"/>
      <c r="GZ150" s="222"/>
      <c r="HA150" s="222"/>
      <c r="HB150" s="222"/>
      <c r="HC150" s="222"/>
      <c r="HD150" s="222"/>
      <c r="HE150" s="222"/>
      <c r="HF150" s="222"/>
      <c r="HG150" s="222"/>
      <c r="HH150" s="222"/>
      <c r="HI150" s="222"/>
      <c r="HJ150" s="222"/>
      <c r="HK150" s="222"/>
      <c r="HL150" s="222"/>
      <c r="HM150" s="222"/>
      <c r="HN150" s="222"/>
      <c r="HO150" s="222"/>
      <c r="HP150" s="222"/>
      <c r="HQ150" s="222"/>
      <c r="HR150" s="222"/>
      <c r="HS150" s="222"/>
      <c r="HT150" s="222"/>
      <c r="HU150" s="222"/>
      <c r="HV150" s="222"/>
      <c r="HW150" s="222"/>
      <c r="HX150" s="222"/>
      <c r="HY150" s="222"/>
      <c r="HZ150" s="222"/>
      <c r="IA150" s="222"/>
      <c r="IB150" s="222"/>
      <c r="IC150" s="222"/>
      <c r="ID150" s="222"/>
      <c r="IE150" s="222"/>
      <c r="IF150" s="222"/>
      <c r="IG150" s="222"/>
      <c r="IH150" s="222"/>
      <c r="II150" s="222"/>
      <c r="IJ150" s="222"/>
      <c r="IK150" s="222"/>
      <c r="IL150" s="222"/>
      <c r="IM150" s="222"/>
      <c r="IN150" s="222"/>
      <c r="IO150" s="222"/>
      <c r="IP150" s="222"/>
      <c r="IQ150" s="222"/>
      <c r="IR150" s="222"/>
      <c r="IS150" s="222"/>
      <c r="IT150" s="222"/>
      <c r="IU150" s="222"/>
      <c r="IV150" s="222"/>
    </row>
    <row r="151" spans="2:256" s="133" customFormat="1">
      <c r="B151" s="311"/>
      <c r="C151" s="292" t="s">
        <v>222</v>
      </c>
      <c r="D151" s="214" t="s">
        <v>537</v>
      </c>
      <c r="E151" s="371"/>
      <c r="F151" s="371"/>
      <c r="G151" s="371"/>
      <c r="H151" s="371"/>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72"/>
      <c r="AZ151" s="248"/>
      <c r="BA151" s="249"/>
      <c r="BB151" s="250" t="str">
        <f t="shared" si="40"/>
        <v xml:space="preserve"> </v>
      </c>
      <c r="BC151" s="250" t="str">
        <f t="shared" si="41"/>
        <v xml:space="preserve"> </v>
      </c>
      <c r="BD151" s="250" t="str">
        <f t="shared" si="42"/>
        <v xml:space="preserve"> </v>
      </c>
      <c r="BE151" s="272"/>
      <c r="BF151" s="252"/>
      <c r="BG151" s="253"/>
      <c r="BH151" s="253" t="str">
        <f t="shared" si="36"/>
        <v xml:space="preserve"> </v>
      </c>
      <c r="BI151" s="253" t="str">
        <f t="shared" si="37"/>
        <v xml:space="preserve"> </v>
      </c>
      <c r="BJ151" s="273"/>
      <c r="BK151" s="255" t="str">
        <f t="shared" si="38"/>
        <v xml:space="preserve"> </v>
      </c>
      <c r="BL151" s="256" t="str">
        <f t="shared" si="39"/>
        <v xml:space="preserve"> </v>
      </c>
      <c r="BM151" s="222"/>
      <c r="BN151" s="222"/>
      <c r="BO151" s="222"/>
      <c r="BP151" s="222"/>
      <c r="BQ151" s="222"/>
      <c r="BR151" s="222"/>
      <c r="BS151" s="222"/>
      <c r="BT151" s="222"/>
      <c r="BU151" s="222"/>
      <c r="BV151" s="222"/>
      <c r="BW151" s="222"/>
      <c r="BX151" s="222"/>
      <c r="BY151" s="222"/>
      <c r="BZ151" s="222"/>
      <c r="CA151" s="222"/>
      <c r="CB151" s="222"/>
      <c r="CC151" s="222"/>
      <c r="CD151" s="222"/>
      <c r="CE151" s="222"/>
      <c r="CF151" s="222"/>
      <c r="CG151" s="222"/>
      <c r="CH151" s="222"/>
      <c r="CI151" s="222"/>
      <c r="CJ151" s="222"/>
      <c r="CK151" s="222"/>
      <c r="CL151" s="222"/>
      <c r="CM151" s="222"/>
      <c r="CN151" s="222"/>
      <c r="CO151" s="222"/>
      <c r="CP151" s="222"/>
      <c r="CQ151" s="222"/>
      <c r="CR151" s="222"/>
      <c r="CS151" s="222"/>
      <c r="CT151" s="222"/>
      <c r="CU151" s="222"/>
      <c r="CV151" s="222"/>
      <c r="CW151" s="222"/>
      <c r="CX151" s="222"/>
      <c r="CY151" s="222"/>
      <c r="CZ151" s="222"/>
      <c r="DA151" s="222"/>
      <c r="DB151" s="222"/>
      <c r="DC151" s="222"/>
      <c r="DD151" s="222"/>
      <c r="DE151" s="222"/>
      <c r="DF151" s="222"/>
      <c r="DG151" s="222"/>
      <c r="DH151" s="222"/>
      <c r="DI151" s="222"/>
      <c r="DJ151" s="222"/>
      <c r="DK151" s="222"/>
      <c r="DL151" s="222"/>
      <c r="DM151" s="222"/>
      <c r="DN151" s="222"/>
      <c r="DO151" s="222"/>
      <c r="DP151" s="222"/>
      <c r="DQ151" s="222"/>
      <c r="DR151" s="222"/>
      <c r="DS151" s="222"/>
      <c r="DT151" s="222"/>
      <c r="DU151" s="222"/>
      <c r="DV151" s="222"/>
      <c r="DW151" s="222"/>
      <c r="DX151" s="222"/>
      <c r="DY151" s="222"/>
      <c r="DZ151" s="222"/>
      <c r="EA151" s="222"/>
      <c r="EB151" s="222"/>
      <c r="EC151" s="222"/>
      <c r="ED151" s="222"/>
      <c r="EE151" s="222"/>
      <c r="EF151" s="222"/>
      <c r="EG151" s="222"/>
      <c r="EH151" s="222"/>
      <c r="EI151" s="222"/>
      <c r="EJ151" s="222"/>
      <c r="EK151" s="222"/>
      <c r="EL151" s="222"/>
      <c r="EM151" s="222"/>
      <c r="EN151" s="222"/>
      <c r="EO151" s="222"/>
      <c r="EP151" s="222"/>
      <c r="EQ151" s="222"/>
      <c r="ER151" s="222"/>
      <c r="ES151" s="222"/>
      <c r="ET151" s="222"/>
      <c r="EU151" s="222"/>
      <c r="EV151" s="222"/>
      <c r="EW151" s="222"/>
      <c r="EX151" s="222"/>
      <c r="EY151" s="222"/>
      <c r="EZ151" s="222"/>
      <c r="FA151" s="222"/>
      <c r="FB151" s="222"/>
      <c r="FC151" s="222"/>
      <c r="FD151" s="222"/>
      <c r="FE151" s="222"/>
      <c r="FF151" s="222"/>
      <c r="FG151" s="222"/>
      <c r="FH151" s="222"/>
      <c r="FI151" s="222"/>
      <c r="FJ151" s="222"/>
      <c r="FK151" s="222"/>
      <c r="FL151" s="222"/>
      <c r="FM151" s="222"/>
      <c r="FN151" s="222"/>
      <c r="FO151" s="222"/>
      <c r="FP151" s="222"/>
      <c r="FQ151" s="222"/>
      <c r="FR151" s="222"/>
      <c r="FS151" s="222"/>
      <c r="FT151" s="222"/>
      <c r="FU151" s="222"/>
      <c r="FV151" s="222"/>
      <c r="FW151" s="222"/>
      <c r="FX151" s="222"/>
      <c r="FY151" s="222"/>
      <c r="FZ151" s="222"/>
      <c r="GA151" s="222"/>
      <c r="GB151" s="222"/>
      <c r="GC151" s="222"/>
      <c r="GD151" s="222"/>
      <c r="GE151" s="222"/>
      <c r="GF151" s="222"/>
      <c r="GG151" s="222"/>
      <c r="GH151" s="222"/>
      <c r="GI151" s="222"/>
      <c r="GJ151" s="222"/>
      <c r="GK151" s="222"/>
      <c r="GL151" s="222"/>
      <c r="GM151" s="222"/>
      <c r="GN151" s="222"/>
      <c r="GO151" s="222"/>
      <c r="GP151" s="222"/>
      <c r="GQ151" s="222"/>
      <c r="GR151" s="222"/>
      <c r="GS151" s="222"/>
      <c r="GT151" s="222"/>
      <c r="GU151" s="222"/>
      <c r="GV151" s="222"/>
      <c r="GW151" s="222"/>
      <c r="GX151" s="222"/>
      <c r="GY151" s="222"/>
      <c r="GZ151" s="222"/>
      <c r="HA151" s="222"/>
      <c r="HB151" s="222"/>
      <c r="HC151" s="222"/>
      <c r="HD151" s="222"/>
      <c r="HE151" s="222"/>
      <c r="HF151" s="222"/>
      <c r="HG151" s="222"/>
      <c r="HH151" s="222"/>
      <c r="HI151" s="222"/>
      <c r="HJ151" s="222"/>
      <c r="HK151" s="222"/>
      <c r="HL151" s="222"/>
      <c r="HM151" s="222"/>
      <c r="HN151" s="222"/>
      <c r="HO151" s="222"/>
      <c r="HP151" s="222"/>
      <c r="HQ151" s="222"/>
      <c r="HR151" s="222"/>
      <c r="HS151" s="222"/>
      <c r="HT151" s="222"/>
      <c r="HU151" s="222"/>
      <c r="HV151" s="222"/>
      <c r="HW151" s="222"/>
      <c r="HX151" s="222"/>
      <c r="HY151" s="222"/>
      <c r="HZ151" s="222"/>
      <c r="IA151" s="222"/>
      <c r="IB151" s="222"/>
      <c r="IC151" s="222"/>
      <c r="ID151" s="222"/>
      <c r="IE151" s="222"/>
      <c r="IF151" s="222"/>
      <c r="IG151" s="222"/>
      <c r="IH151" s="222"/>
      <c r="II151" s="222"/>
      <c r="IJ151" s="222"/>
      <c r="IK151" s="222"/>
      <c r="IL151" s="222"/>
      <c r="IM151" s="222"/>
      <c r="IN151" s="222"/>
      <c r="IO151" s="222"/>
      <c r="IP151" s="222"/>
      <c r="IQ151" s="222"/>
      <c r="IR151" s="222"/>
      <c r="IS151" s="222"/>
      <c r="IT151" s="222"/>
      <c r="IU151" s="222"/>
      <c r="IV151" s="222"/>
    </row>
    <row r="152" spans="2:256" s="133" customFormat="1" ht="25.5">
      <c r="B152" s="311"/>
      <c r="C152" s="292" t="s">
        <v>222</v>
      </c>
      <c r="D152" s="214" t="s">
        <v>538</v>
      </c>
      <c r="E152" s="371"/>
      <c r="F152" s="371"/>
      <c r="G152" s="371"/>
      <c r="H152" s="371"/>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72"/>
      <c r="AZ152" s="248"/>
      <c r="BA152" s="249"/>
      <c r="BB152" s="250" t="str">
        <f t="shared" si="40"/>
        <v xml:space="preserve"> </v>
      </c>
      <c r="BC152" s="250" t="str">
        <f t="shared" si="41"/>
        <v xml:space="preserve"> </v>
      </c>
      <c r="BD152" s="250" t="str">
        <f t="shared" si="42"/>
        <v xml:space="preserve"> </v>
      </c>
      <c r="BE152" s="272"/>
      <c r="BF152" s="252"/>
      <c r="BG152" s="253"/>
      <c r="BH152" s="253" t="str">
        <f t="shared" si="36"/>
        <v xml:space="preserve"> </v>
      </c>
      <c r="BI152" s="253" t="str">
        <f t="shared" si="37"/>
        <v xml:space="preserve"> </v>
      </c>
      <c r="BJ152" s="273"/>
      <c r="BK152" s="255" t="str">
        <f t="shared" si="38"/>
        <v xml:space="preserve"> </v>
      </c>
      <c r="BL152" s="256" t="str">
        <f t="shared" si="39"/>
        <v xml:space="preserve"> </v>
      </c>
      <c r="BM152" s="222"/>
      <c r="BN152" s="222"/>
      <c r="BO152" s="222"/>
      <c r="BP152" s="222"/>
      <c r="BQ152" s="222"/>
      <c r="BR152" s="222"/>
      <c r="BS152" s="222"/>
      <c r="BT152" s="222"/>
      <c r="BU152" s="222"/>
      <c r="BV152" s="222"/>
      <c r="BW152" s="222"/>
      <c r="BX152" s="222"/>
      <c r="BY152" s="222"/>
      <c r="BZ152" s="222"/>
      <c r="CA152" s="222"/>
      <c r="CB152" s="222"/>
      <c r="CC152" s="222"/>
      <c r="CD152" s="222"/>
      <c r="CE152" s="222"/>
      <c r="CF152" s="222"/>
      <c r="CG152" s="222"/>
      <c r="CH152" s="222"/>
      <c r="CI152" s="222"/>
      <c r="CJ152" s="222"/>
      <c r="CK152" s="222"/>
      <c r="CL152" s="222"/>
      <c r="CM152" s="222"/>
      <c r="CN152" s="222"/>
      <c r="CO152" s="222"/>
      <c r="CP152" s="222"/>
      <c r="CQ152" s="222"/>
      <c r="CR152" s="222"/>
      <c r="CS152" s="222"/>
      <c r="CT152" s="222"/>
      <c r="CU152" s="222"/>
      <c r="CV152" s="222"/>
      <c r="CW152" s="222"/>
      <c r="CX152" s="222"/>
      <c r="CY152" s="222"/>
      <c r="CZ152" s="222"/>
      <c r="DA152" s="222"/>
      <c r="DB152" s="222"/>
      <c r="DC152" s="222"/>
      <c r="DD152" s="222"/>
      <c r="DE152" s="222"/>
      <c r="DF152" s="222"/>
      <c r="DG152" s="222"/>
      <c r="DH152" s="222"/>
      <c r="DI152" s="222"/>
      <c r="DJ152" s="222"/>
      <c r="DK152" s="222"/>
      <c r="DL152" s="222"/>
      <c r="DM152" s="222"/>
      <c r="DN152" s="222"/>
      <c r="DO152" s="222"/>
      <c r="DP152" s="222"/>
      <c r="DQ152" s="222"/>
      <c r="DR152" s="222"/>
      <c r="DS152" s="222"/>
      <c r="DT152" s="222"/>
      <c r="DU152" s="222"/>
      <c r="DV152" s="222"/>
      <c r="DW152" s="222"/>
      <c r="DX152" s="222"/>
      <c r="DY152" s="222"/>
      <c r="DZ152" s="222"/>
      <c r="EA152" s="222"/>
      <c r="EB152" s="222"/>
      <c r="EC152" s="222"/>
      <c r="ED152" s="222"/>
      <c r="EE152" s="222"/>
      <c r="EF152" s="222"/>
      <c r="EG152" s="222"/>
      <c r="EH152" s="222"/>
      <c r="EI152" s="222"/>
      <c r="EJ152" s="222"/>
      <c r="EK152" s="222"/>
      <c r="EL152" s="222"/>
      <c r="EM152" s="222"/>
      <c r="EN152" s="222"/>
      <c r="EO152" s="222"/>
      <c r="EP152" s="222"/>
      <c r="EQ152" s="222"/>
      <c r="ER152" s="222"/>
      <c r="ES152" s="222"/>
      <c r="ET152" s="222"/>
      <c r="EU152" s="222"/>
      <c r="EV152" s="222"/>
      <c r="EW152" s="222"/>
      <c r="EX152" s="222"/>
      <c r="EY152" s="222"/>
      <c r="EZ152" s="222"/>
      <c r="FA152" s="222"/>
      <c r="FB152" s="222"/>
      <c r="FC152" s="222"/>
      <c r="FD152" s="222"/>
      <c r="FE152" s="222"/>
      <c r="FF152" s="222"/>
      <c r="FG152" s="222"/>
      <c r="FH152" s="222"/>
      <c r="FI152" s="222"/>
      <c r="FJ152" s="222"/>
      <c r="FK152" s="222"/>
      <c r="FL152" s="222"/>
      <c r="FM152" s="222"/>
      <c r="FN152" s="222"/>
      <c r="FO152" s="222"/>
      <c r="FP152" s="222"/>
      <c r="FQ152" s="222"/>
      <c r="FR152" s="222"/>
      <c r="FS152" s="222"/>
      <c r="FT152" s="222"/>
      <c r="FU152" s="222"/>
      <c r="FV152" s="222"/>
      <c r="FW152" s="222"/>
      <c r="FX152" s="222"/>
      <c r="FY152" s="222"/>
      <c r="FZ152" s="222"/>
      <c r="GA152" s="222"/>
      <c r="GB152" s="222"/>
      <c r="GC152" s="222"/>
      <c r="GD152" s="222"/>
      <c r="GE152" s="222"/>
      <c r="GF152" s="222"/>
      <c r="GG152" s="222"/>
      <c r="GH152" s="222"/>
      <c r="GI152" s="222"/>
      <c r="GJ152" s="222"/>
      <c r="GK152" s="222"/>
      <c r="GL152" s="222"/>
      <c r="GM152" s="222"/>
      <c r="GN152" s="222"/>
      <c r="GO152" s="222"/>
      <c r="GP152" s="222"/>
      <c r="GQ152" s="222"/>
      <c r="GR152" s="222"/>
      <c r="GS152" s="222"/>
      <c r="GT152" s="222"/>
      <c r="GU152" s="222"/>
      <c r="GV152" s="222"/>
      <c r="GW152" s="222"/>
      <c r="GX152" s="222"/>
      <c r="GY152" s="222"/>
      <c r="GZ152" s="222"/>
      <c r="HA152" s="222"/>
      <c r="HB152" s="222"/>
      <c r="HC152" s="222"/>
      <c r="HD152" s="222"/>
      <c r="HE152" s="222"/>
      <c r="HF152" s="222"/>
      <c r="HG152" s="222"/>
      <c r="HH152" s="222"/>
      <c r="HI152" s="222"/>
      <c r="HJ152" s="222"/>
      <c r="HK152" s="222"/>
      <c r="HL152" s="222"/>
      <c r="HM152" s="222"/>
      <c r="HN152" s="222"/>
      <c r="HO152" s="222"/>
      <c r="HP152" s="222"/>
      <c r="HQ152" s="222"/>
      <c r="HR152" s="222"/>
      <c r="HS152" s="222"/>
      <c r="HT152" s="222"/>
      <c r="HU152" s="222"/>
      <c r="HV152" s="222"/>
      <c r="HW152" s="222"/>
      <c r="HX152" s="222"/>
      <c r="HY152" s="222"/>
      <c r="HZ152" s="222"/>
      <c r="IA152" s="222"/>
      <c r="IB152" s="222"/>
      <c r="IC152" s="222"/>
      <c r="ID152" s="222"/>
      <c r="IE152" s="222"/>
      <c r="IF152" s="222"/>
      <c r="IG152" s="222"/>
      <c r="IH152" s="222"/>
      <c r="II152" s="222"/>
      <c r="IJ152" s="222"/>
      <c r="IK152" s="222"/>
      <c r="IL152" s="222"/>
      <c r="IM152" s="222"/>
      <c r="IN152" s="222"/>
      <c r="IO152" s="222"/>
      <c r="IP152" s="222"/>
      <c r="IQ152" s="222"/>
      <c r="IR152" s="222"/>
      <c r="IS152" s="222"/>
      <c r="IT152" s="222"/>
      <c r="IU152" s="222"/>
      <c r="IV152" s="222"/>
    </row>
    <row r="153" spans="2:256" s="133" customFormat="1">
      <c r="B153" s="311"/>
      <c r="C153" s="292" t="s">
        <v>222</v>
      </c>
      <c r="D153" s="214" t="s">
        <v>539</v>
      </c>
      <c r="E153" s="371"/>
      <c r="F153" s="371"/>
      <c r="G153" s="371"/>
      <c r="H153" s="371"/>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c r="AH153" s="222"/>
      <c r="AI153" s="222"/>
      <c r="AJ153" s="222"/>
      <c r="AK153" s="222"/>
      <c r="AL153" s="222"/>
      <c r="AM153" s="222"/>
      <c r="AN153" s="222"/>
      <c r="AO153" s="222"/>
      <c r="AP153" s="222"/>
      <c r="AQ153" s="222"/>
      <c r="AR153" s="222"/>
      <c r="AS153" s="222"/>
      <c r="AT153" s="222"/>
      <c r="AU153" s="222"/>
      <c r="AV153" s="222"/>
      <c r="AW153" s="222"/>
      <c r="AX153" s="222"/>
      <c r="AY153" s="272"/>
      <c r="AZ153" s="248"/>
      <c r="BA153" s="249"/>
      <c r="BB153" s="250" t="str">
        <f t="shared" si="40"/>
        <v xml:space="preserve"> </v>
      </c>
      <c r="BC153" s="250" t="str">
        <f t="shared" si="41"/>
        <v xml:space="preserve"> </v>
      </c>
      <c r="BD153" s="250" t="str">
        <f t="shared" si="42"/>
        <v xml:space="preserve"> </v>
      </c>
      <c r="BE153" s="272"/>
      <c r="BF153" s="252"/>
      <c r="BG153" s="253"/>
      <c r="BH153" s="253" t="str">
        <f t="shared" si="36"/>
        <v xml:space="preserve"> </v>
      </c>
      <c r="BI153" s="253" t="str">
        <f t="shared" si="37"/>
        <v xml:space="preserve"> </v>
      </c>
      <c r="BJ153" s="273"/>
      <c r="BK153" s="255" t="str">
        <f t="shared" si="38"/>
        <v xml:space="preserve"> </v>
      </c>
      <c r="BL153" s="256" t="str">
        <f t="shared" si="39"/>
        <v xml:space="preserve"> </v>
      </c>
      <c r="BM153" s="222"/>
      <c r="BN153" s="222"/>
      <c r="BO153" s="222"/>
      <c r="BP153" s="222"/>
      <c r="BQ153" s="222"/>
      <c r="BR153" s="222"/>
      <c r="BS153" s="222"/>
      <c r="BT153" s="222"/>
      <c r="BU153" s="222"/>
      <c r="BV153" s="222"/>
      <c r="BW153" s="222"/>
      <c r="BX153" s="222"/>
      <c r="BY153" s="222"/>
      <c r="BZ153" s="222"/>
      <c r="CA153" s="222"/>
      <c r="CB153" s="222"/>
      <c r="CC153" s="222"/>
      <c r="CD153" s="222"/>
      <c r="CE153" s="222"/>
      <c r="CF153" s="222"/>
      <c r="CG153" s="222"/>
      <c r="CH153" s="222"/>
      <c r="CI153" s="222"/>
      <c r="CJ153" s="222"/>
      <c r="CK153" s="222"/>
      <c r="CL153" s="222"/>
      <c r="CM153" s="222"/>
      <c r="CN153" s="222"/>
      <c r="CO153" s="222"/>
      <c r="CP153" s="222"/>
      <c r="CQ153" s="222"/>
      <c r="CR153" s="222"/>
      <c r="CS153" s="222"/>
      <c r="CT153" s="222"/>
      <c r="CU153" s="222"/>
      <c r="CV153" s="222"/>
      <c r="CW153" s="222"/>
      <c r="CX153" s="222"/>
      <c r="CY153" s="222"/>
      <c r="CZ153" s="222"/>
      <c r="DA153" s="222"/>
      <c r="DB153" s="222"/>
      <c r="DC153" s="222"/>
      <c r="DD153" s="222"/>
      <c r="DE153" s="222"/>
      <c r="DF153" s="222"/>
      <c r="DG153" s="222"/>
      <c r="DH153" s="222"/>
      <c r="DI153" s="222"/>
      <c r="DJ153" s="222"/>
      <c r="DK153" s="222"/>
      <c r="DL153" s="222"/>
      <c r="DM153" s="222"/>
      <c r="DN153" s="222"/>
      <c r="DO153" s="222"/>
      <c r="DP153" s="222"/>
      <c r="DQ153" s="222"/>
      <c r="DR153" s="222"/>
      <c r="DS153" s="222"/>
      <c r="DT153" s="222"/>
      <c r="DU153" s="222"/>
      <c r="DV153" s="222"/>
      <c r="DW153" s="222"/>
      <c r="DX153" s="222"/>
      <c r="DY153" s="222"/>
      <c r="DZ153" s="222"/>
      <c r="EA153" s="222"/>
      <c r="EB153" s="222"/>
      <c r="EC153" s="222"/>
      <c r="ED153" s="222"/>
      <c r="EE153" s="222"/>
      <c r="EF153" s="222"/>
      <c r="EG153" s="222"/>
      <c r="EH153" s="222"/>
      <c r="EI153" s="222"/>
      <c r="EJ153" s="222"/>
      <c r="EK153" s="222"/>
      <c r="EL153" s="222"/>
      <c r="EM153" s="222"/>
      <c r="EN153" s="222"/>
      <c r="EO153" s="222"/>
      <c r="EP153" s="222"/>
      <c r="EQ153" s="222"/>
      <c r="ER153" s="222"/>
      <c r="ES153" s="222"/>
      <c r="ET153" s="222"/>
      <c r="EU153" s="222"/>
      <c r="EV153" s="222"/>
      <c r="EW153" s="222"/>
      <c r="EX153" s="222"/>
      <c r="EY153" s="222"/>
      <c r="EZ153" s="222"/>
      <c r="FA153" s="222"/>
      <c r="FB153" s="222"/>
      <c r="FC153" s="222"/>
      <c r="FD153" s="222"/>
      <c r="FE153" s="222"/>
      <c r="FF153" s="222"/>
      <c r="FG153" s="222"/>
      <c r="FH153" s="222"/>
      <c r="FI153" s="222"/>
      <c r="FJ153" s="222"/>
      <c r="FK153" s="222"/>
      <c r="FL153" s="222"/>
      <c r="FM153" s="222"/>
      <c r="FN153" s="222"/>
      <c r="FO153" s="222"/>
      <c r="FP153" s="222"/>
      <c r="FQ153" s="222"/>
      <c r="FR153" s="222"/>
      <c r="FS153" s="222"/>
      <c r="FT153" s="222"/>
      <c r="FU153" s="222"/>
      <c r="FV153" s="222"/>
      <c r="FW153" s="222"/>
      <c r="FX153" s="222"/>
      <c r="FY153" s="222"/>
      <c r="FZ153" s="222"/>
      <c r="GA153" s="222"/>
      <c r="GB153" s="222"/>
      <c r="GC153" s="222"/>
      <c r="GD153" s="222"/>
      <c r="GE153" s="222"/>
      <c r="GF153" s="222"/>
      <c r="GG153" s="222"/>
      <c r="GH153" s="222"/>
      <c r="GI153" s="222"/>
      <c r="GJ153" s="222"/>
      <c r="GK153" s="222"/>
      <c r="GL153" s="222"/>
      <c r="GM153" s="222"/>
      <c r="GN153" s="222"/>
      <c r="GO153" s="222"/>
      <c r="GP153" s="222"/>
      <c r="GQ153" s="222"/>
      <c r="GR153" s="222"/>
      <c r="GS153" s="222"/>
      <c r="GT153" s="222"/>
      <c r="GU153" s="222"/>
      <c r="GV153" s="222"/>
      <c r="GW153" s="222"/>
      <c r="GX153" s="222"/>
      <c r="GY153" s="222"/>
      <c r="GZ153" s="222"/>
      <c r="HA153" s="222"/>
      <c r="HB153" s="222"/>
      <c r="HC153" s="222"/>
      <c r="HD153" s="222"/>
      <c r="HE153" s="222"/>
      <c r="HF153" s="222"/>
      <c r="HG153" s="222"/>
      <c r="HH153" s="222"/>
      <c r="HI153" s="222"/>
      <c r="HJ153" s="222"/>
      <c r="HK153" s="222"/>
      <c r="HL153" s="222"/>
      <c r="HM153" s="222"/>
      <c r="HN153" s="222"/>
      <c r="HO153" s="222"/>
      <c r="HP153" s="222"/>
      <c r="HQ153" s="222"/>
      <c r="HR153" s="222"/>
      <c r="HS153" s="222"/>
      <c r="HT153" s="222"/>
      <c r="HU153" s="222"/>
      <c r="HV153" s="222"/>
      <c r="HW153" s="222"/>
      <c r="HX153" s="222"/>
      <c r="HY153" s="222"/>
      <c r="HZ153" s="222"/>
      <c r="IA153" s="222"/>
      <c r="IB153" s="222"/>
      <c r="IC153" s="222"/>
      <c r="ID153" s="222"/>
      <c r="IE153" s="222"/>
      <c r="IF153" s="222"/>
      <c r="IG153" s="222"/>
      <c r="IH153" s="222"/>
      <c r="II153" s="222"/>
      <c r="IJ153" s="222"/>
      <c r="IK153" s="222"/>
      <c r="IL153" s="222"/>
      <c r="IM153" s="222"/>
      <c r="IN153" s="222"/>
      <c r="IO153" s="222"/>
      <c r="IP153" s="222"/>
      <c r="IQ153" s="222"/>
      <c r="IR153" s="222"/>
      <c r="IS153" s="222"/>
      <c r="IT153" s="222"/>
      <c r="IU153" s="222"/>
      <c r="IV153" s="222"/>
    </row>
    <row r="154" spans="2:256" s="133" customFormat="1">
      <c r="B154" s="311"/>
      <c r="C154" s="292" t="s">
        <v>222</v>
      </c>
      <c r="D154" s="214" t="s">
        <v>540</v>
      </c>
      <c r="E154" s="371"/>
      <c r="F154" s="371"/>
      <c r="G154" s="371"/>
      <c r="H154" s="371"/>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22"/>
      <c r="AW154" s="222"/>
      <c r="AX154" s="222"/>
      <c r="AY154" s="272"/>
      <c r="AZ154" s="248"/>
      <c r="BA154" s="249"/>
      <c r="BB154" s="250" t="str">
        <f t="shared" si="40"/>
        <v xml:space="preserve"> </v>
      </c>
      <c r="BC154" s="250" t="str">
        <f t="shared" si="41"/>
        <v xml:space="preserve"> </v>
      </c>
      <c r="BD154" s="250" t="str">
        <f t="shared" si="42"/>
        <v xml:space="preserve"> </v>
      </c>
      <c r="BE154" s="272"/>
      <c r="BF154" s="252"/>
      <c r="BG154" s="253"/>
      <c r="BH154" s="253" t="str">
        <f t="shared" si="36"/>
        <v xml:space="preserve"> </v>
      </c>
      <c r="BI154" s="253" t="str">
        <f t="shared" si="37"/>
        <v xml:space="preserve"> </v>
      </c>
      <c r="BJ154" s="273"/>
      <c r="BK154" s="255" t="str">
        <f t="shared" si="38"/>
        <v xml:space="preserve"> </v>
      </c>
      <c r="BL154" s="256" t="str">
        <f t="shared" si="39"/>
        <v xml:space="preserve"> </v>
      </c>
      <c r="BM154" s="222"/>
      <c r="BN154" s="222"/>
      <c r="BO154" s="222"/>
      <c r="BP154" s="222"/>
      <c r="BQ154" s="222"/>
      <c r="BR154" s="222"/>
      <c r="BS154" s="222"/>
      <c r="BT154" s="222"/>
      <c r="BU154" s="222"/>
      <c r="BV154" s="222"/>
      <c r="BW154" s="222"/>
      <c r="BX154" s="222"/>
      <c r="BY154" s="222"/>
      <c r="BZ154" s="222"/>
      <c r="CA154" s="222"/>
      <c r="CB154" s="222"/>
      <c r="CC154" s="222"/>
      <c r="CD154" s="222"/>
      <c r="CE154" s="222"/>
      <c r="CF154" s="222"/>
      <c r="CG154" s="222"/>
      <c r="CH154" s="222"/>
      <c r="CI154" s="222"/>
      <c r="CJ154" s="222"/>
      <c r="CK154" s="222"/>
      <c r="CL154" s="222"/>
      <c r="CM154" s="222"/>
      <c r="CN154" s="222"/>
      <c r="CO154" s="222"/>
      <c r="CP154" s="222"/>
      <c r="CQ154" s="222"/>
      <c r="CR154" s="222"/>
      <c r="CS154" s="222"/>
      <c r="CT154" s="222"/>
      <c r="CU154" s="222"/>
      <c r="CV154" s="222"/>
      <c r="CW154" s="222"/>
      <c r="CX154" s="222"/>
      <c r="CY154" s="222"/>
      <c r="CZ154" s="222"/>
      <c r="DA154" s="222"/>
      <c r="DB154" s="222"/>
      <c r="DC154" s="222"/>
      <c r="DD154" s="222"/>
      <c r="DE154" s="222"/>
      <c r="DF154" s="222"/>
      <c r="DG154" s="222"/>
      <c r="DH154" s="222"/>
      <c r="DI154" s="222"/>
      <c r="DJ154" s="222"/>
      <c r="DK154" s="222"/>
      <c r="DL154" s="222"/>
      <c r="DM154" s="222"/>
      <c r="DN154" s="222"/>
      <c r="DO154" s="222"/>
      <c r="DP154" s="222"/>
      <c r="DQ154" s="222"/>
      <c r="DR154" s="222"/>
      <c r="DS154" s="222"/>
      <c r="DT154" s="222"/>
      <c r="DU154" s="222"/>
      <c r="DV154" s="222"/>
      <c r="DW154" s="222"/>
      <c r="DX154" s="222"/>
      <c r="DY154" s="222"/>
      <c r="DZ154" s="222"/>
      <c r="EA154" s="222"/>
      <c r="EB154" s="222"/>
      <c r="EC154" s="222"/>
      <c r="ED154" s="222"/>
      <c r="EE154" s="222"/>
      <c r="EF154" s="222"/>
      <c r="EG154" s="222"/>
      <c r="EH154" s="222"/>
      <c r="EI154" s="222"/>
      <c r="EJ154" s="222"/>
      <c r="EK154" s="222"/>
      <c r="EL154" s="222"/>
      <c r="EM154" s="222"/>
      <c r="EN154" s="222"/>
      <c r="EO154" s="222"/>
      <c r="EP154" s="222"/>
      <c r="EQ154" s="222"/>
      <c r="ER154" s="222"/>
      <c r="ES154" s="222"/>
      <c r="ET154" s="222"/>
      <c r="EU154" s="222"/>
      <c r="EV154" s="222"/>
      <c r="EW154" s="222"/>
      <c r="EX154" s="222"/>
      <c r="EY154" s="222"/>
      <c r="EZ154" s="222"/>
      <c r="FA154" s="222"/>
      <c r="FB154" s="222"/>
      <c r="FC154" s="222"/>
      <c r="FD154" s="222"/>
      <c r="FE154" s="222"/>
      <c r="FF154" s="222"/>
      <c r="FG154" s="222"/>
      <c r="FH154" s="222"/>
      <c r="FI154" s="222"/>
      <c r="FJ154" s="222"/>
      <c r="FK154" s="222"/>
      <c r="FL154" s="222"/>
      <c r="FM154" s="222"/>
      <c r="FN154" s="222"/>
      <c r="FO154" s="222"/>
      <c r="FP154" s="222"/>
      <c r="FQ154" s="222"/>
      <c r="FR154" s="222"/>
      <c r="FS154" s="222"/>
      <c r="FT154" s="222"/>
      <c r="FU154" s="222"/>
      <c r="FV154" s="222"/>
      <c r="FW154" s="222"/>
      <c r="FX154" s="222"/>
      <c r="FY154" s="222"/>
      <c r="FZ154" s="222"/>
      <c r="GA154" s="222"/>
      <c r="GB154" s="222"/>
      <c r="GC154" s="222"/>
      <c r="GD154" s="222"/>
      <c r="GE154" s="222"/>
      <c r="GF154" s="222"/>
      <c r="GG154" s="222"/>
      <c r="GH154" s="222"/>
      <c r="GI154" s="222"/>
      <c r="GJ154" s="222"/>
      <c r="GK154" s="222"/>
      <c r="GL154" s="222"/>
      <c r="GM154" s="222"/>
      <c r="GN154" s="222"/>
      <c r="GO154" s="222"/>
      <c r="GP154" s="222"/>
      <c r="GQ154" s="222"/>
      <c r="GR154" s="222"/>
      <c r="GS154" s="222"/>
      <c r="GT154" s="222"/>
      <c r="GU154" s="222"/>
      <c r="GV154" s="222"/>
      <c r="GW154" s="222"/>
      <c r="GX154" s="222"/>
      <c r="GY154" s="222"/>
      <c r="GZ154" s="222"/>
      <c r="HA154" s="222"/>
      <c r="HB154" s="222"/>
      <c r="HC154" s="222"/>
      <c r="HD154" s="222"/>
      <c r="HE154" s="222"/>
      <c r="HF154" s="222"/>
      <c r="HG154" s="222"/>
      <c r="HH154" s="222"/>
      <c r="HI154" s="222"/>
      <c r="HJ154" s="222"/>
      <c r="HK154" s="222"/>
      <c r="HL154" s="222"/>
      <c r="HM154" s="222"/>
      <c r="HN154" s="222"/>
      <c r="HO154" s="222"/>
      <c r="HP154" s="222"/>
      <c r="HQ154" s="222"/>
      <c r="HR154" s="222"/>
      <c r="HS154" s="222"/>
      <c r="HT154" s="222"/>
      <c r="HU154" s="222"/>
      <c r="HV154" s="222"/>
      <c r="HW154" s="222"/>
      <c r="HX154" s="222"/>
      <c r="HY154" s="222"/>
      <c r="HZ154" s="222"/>
      <c r="IA154" s="222"/>
      <c r="IB154" s="222"/>
      <c r="IC154" s="222"/>
      <c r="ID154" s="222"/>
      <c r="IE154" s="222"/>
      <c r="IF154" s="222"/>
      <c r="IG154" s="222"/>
      <c r="IH154" s="222"/>
      <c r="II154" s="222"/>
      <c r="IJ154" s="222"/>
      <c r="IK154" s="222"/>
      <c r="IL154" s="222"/>
      <c r="IM154" s="222"/>
      <c r="IN154" s="222"/>
      <c r="IO154" s="222"/>
      <c r="IP154" s="222"/>
      <c r="IQ154" s="222"/>
      <c r="IR154" s="222"/>
      <c r="IS154" s="222"/>
      <c r="IT154" s="222"/>
      <c r="IU154" s="222"/>
      <c r="IV154" s="222"/>
    </row>
    <row r="155" spans="2:256" s="133" customFormat="1">
      <c r="B155" s="311"/>
      <c r="C155" s="185"/>
      <c r="D155" s="214"/>
      <c r="E155" s="235"/>
      <c r="F155" s="270"/>
      <c r="G155" s="271"/>
      <c r="H155" s="134"/>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72"/>
      <c r="AZ155" s="248"/>
      <c r="BA155" s="249"/>
      <c r="BB155" s="250" t="str">
        <f t="shared" si="40"/>
        <v xml:space="preserve"> </v>
      </c>
      <c r="BC155" s="250" t="str">
        <f t="shared" si="41"/>
        <v xml:space="preserve"> </v>
      </c>
      <c r="BD155" s="250" t="str">
        <f t="shared" si="42"/>
        <v xml:space="preserve"> </v>
      </c>
      <c r="BE155" s="272"/>
      <c r="BF155" s="252"/>
      <c r="BG155" s="253"/>
      <c r="BH155" s="253" t="str">
        <f t="shared" si="36"/>
        <v xml:space="preserve"> </v>
      </c>
      <c r="BI155" s="253" t="str">
        <f t="shared" si="37"/>
        <v xml:space="preserve"> </v>
      </c>
      <c r="BJ155" s="273"/>
      <c r="BK155" s="255" t="str">
        <f t="shared" si="38"/>
        <v xml:space="preserve"> </v>
      </c>
      <c r="BL155" s="256" t="str">
        <f t="shared" si="39"/>
        <v xml:space="preserve"> </v>
      </c>
      <c r="BM155" s="222"/>
      <c r="BN155" s="222"/>
      <c r="BO155" s="222"/>
      <c r="BP155" s="222"/>
      <c r="BQ155" s="222"/>
      <c r="BR155" s="222"/>
      <c r="BS155" s="222"/>
      <c r="BT155" s="222"/>
      <c r="BU155" s="222"/>
      <c r="BV155" s="222"/>
      <c r="BW155" s="222"/>
      <c r="BX155" s="222"/>
      <c r="BY155" s="222"/>
      <c r="BZ155" s="222"/>
      <c r="CA155" s="222"/>
      <c r="CB155" s="222"/>
      <c r="CC155" s="222"/>
      <c r="CD155" s="222"/>
      <c r="CE155" s="222"/>
      <c r="CF155" s="222"/>
      <c r="CG155" s="222"/>
      <c r="CH155" s="222"/>
      <c r="CI155" s="222"/>
      <c r="CJ155" s="222"/>
      <c r="CK155" s="222"/>
      <c r="CL155" s="222"/>
      <c r="CM155" s="222"/>
      <c r="CN155" s="222"/>
      <c r="CO155" s="222"/>
      <c r="CP155" s="222"/>
      <c r="CQ155" s="222"/>
      <c r="CR155" s="222"/>
      <c r="CS155" s="222"/>
      <c r="CT155" s="222"/>
      <c r="CU155" s="222"/>
      <c r="CV155" s="222"/>
      <c r="CW155" s="222"/>
      <c r="CX155" s="222"/>
      <c r="CY155" s="222"/>
      <c r="CZ155" s="222"/>
      <c r="DA155" s="222"/>
      <c r="DB155" s="222"/>
      <c r="DC155" s="222"/>
      <c r="DD155" s="222"/>
      <c r="DE155" s="222"/>
      <c r="DF155" s="222"/>
      <c r="DG155" s="222"/>
      <c r="DH155" s="222"/>
      <c r="DI155" s="222"/>
      <c r="DJ155" s="222"/>
      <c r="DK155" s="222"/>
      <c r="DL155" s="222"/>
      <c r="DM155" s="222"/>
      <c r="DN155" s="222"/>
      <c r="DO155" s="222"/>
      <c r="DP155" s="222"/>
      <c r="DQ155" s="222"/>
      <c r="DR155" s="222"/>
      <c r="DS155" s="222"/>
      <c r="DT155" s="222"/>
      <c r="DU155" s="222"/>
      <c r="DV155" s="222"/>
      <c r="DW155" s="222"/>
      <c r="DX155" s="222"/>
      <c r="DY155" s="222"/>
      <c r="DZ155" s="222"/>
      <c r="EA155" s="222"/>
      <c r="EB155" s="222"/>
      <c r="EC155" s="222"/>
      <c r="ED155" s="222"/>
      <c r="EE155" s="222"/>
      <c r="EF155" s="222"/>
      <c r="EG155" s="222"/>
      <c r="EH155" s="222"/>
      <c r="EI155" s="222"/>
      <c r="EJ155" s="222"/>
      <c r="EK155" s="222"/>
      <c r="EL155" s="222"/>
      <c r="EM155" s="222"/>
      <c r="EN155" s="222"/>
      <c r="EO155" s="222"/>
      <c r="EP155" s="222"/>
      <c r="EQ155" s="222"/>
      <c r="ER155" s="222"/>
      <c r="ES155" s="222"/>
      <c r="ET155" s="222"/>
      <c r="EU155" s="222"/>
      <c r="EV155" s="222"/>
      <c r="EW155" s="222"/>
      <c r="EX155" s="222"/>
      <c r="EY155" s="222"/>
      <c r="EZ155" s="222"/>
      <c r="FA155" s="222"/>
      <c r="FB155" s="222"/>
      <c r="FC155" s="222"/>
      <c r="FD155" s="222"/>
      <c r="FE155" s="222"/>
      <c r="FF155" s="222"/>
      <c r="FG155" s="222"/>
      <c r="FH155" s="222"/>
      <c r="FI155" s="222"/>
      <c r="FJ155" s="222"/>
      <c r="FK155" s="222"/>
      <c r="FL155" s="222"/>
      <c r="FM155" s="222"/>
      <c r="FN155" s="222"/>
      <c r="FO155" s="222"/>
      <c r="FP155" s="222"/>
      <c r="FQ155" s="222"/>
      <c r="FR155" s="222"/>
      <c r="FS155" s="222"/>
      <c r="FT155" s="222"/>
      <c r="FU155" s="222"/>
      <c r="FV155" s="222"/>
      <c r="FW155" s="222"/>
      <c r="FX155" s="222"/>
      <c r="FY155" s="222"/>
      <c r="FZ155" s="222"/>
      <c r="GA155" s="222"/>
      <c r="GB155" s="222"/>
      <c r="GC155" s="222"/>
      <c r="GD155" s="222"/>
      <c r="GE155" s="222"/>
      <c r="GF155" s="222"/>
      <c r="GG155" s="222"/>
      <c r="GH155" s="222"/>
      <c r="GI155" s="222"/>
      <c r="GJ155" s="222"/>
      <c r="GK155" s="222"/>
      <c r="GL155" s="222"/>
      <c r="GM155" s="222"/>
      <c r="GN155" s="222"/>
      <c r="GO155" s="222"/>
      <c r="GP155" s="222"/>
      <c r="GQ155" s="222"/>
      <c r="GR155" s="222"/>
      <c r="GS155" s="222"/>
      <c r="GT155" s="222"/>
      <c r="GU155" s="222"/>
      <c r="GV155" s="222"/>
      <c r="GW155" s="222"/>
      <c r="GX155" s="222"/>
      <c r="GY155" s="222"/>
      <c r="GZ155" s="222"/>
      <c r="HA155" s="222"/>
      <c r="HB155" s="222"/>
      <c r="HC155" s="222"/>
      <c r="HD155" s="222"/>
      <c r="HE155" s="222"/>
      <c r="HF155" s="222"/>
      <c r="HG155" s="222"/>
      <c r="HH155" s="222"/>
      <c r="HI155" s="222"/>
      <c r="HJ155" s="222"/>
      <c r="HK155" s="222"/>
      <c r="HL155" s="222"/>
      <c r="HM155" s="222"/>
      <c r="HN155" s="222"/>
      <c r="HO155" s="222"/>
      <c r="HP155" s="222"/>
      <c r="HQ155" s="222"/>
      <c r="HR155" s="222"/>
      <c r="HS155" s="222"/>
      <c r="HT155" s="222"/>
      <c r="HU155" s="222"/>
      <c r="HV155" s="222"/>
      <c r="HW155" s="222"/>
      <c r="HX155" s="222"/>
      <c r="HY155" s="222"/>
      <c r="HZ155" s="222"/>
      <c r="IA155" s="222"/>
      <c r="IB155" s="222"/>
      <c r="IC155" s="222"/>
      <c r="ID155" s="222"/>
      <c r="IE155" s="222"/>
      <c r="IF155" s="222"/>
      <c r="IG155" s="222"/>
      <c r="IH155" s="222"/>
      <c r="II155" s="222"/>
      <c r="IJ155" s="222"/>
      <c r="IK155" s="222"/>
      <c r="IL155" s="222"/>
      <c r="IM155" s="222"/>
      <c r="IN155" s="222"/>
      <c r="IO155" s="222"/>
      <c r="IP155" s="222"/>
      <c r="IQ155" s="222"/>
      <c r="IR155" s="222"/>
      <c r="IS155" s="222"/>
      <c r="IT155" s="222"/>
      <c r="IU155" s="222"/>
      <c r="IV155" s="222"/>
    </row>
    <row r="156" spans="2:256" s="133" customFormat="1">
      <c r="B156" s="311"/>
      <c r="C156" s="230"/>
      <c r="D156" s="372" t="s">
        <v>515</v>
      </c>
      <c r="E156" s="373"/>
      <c r="F156" s="373"/>
      <c r="G156" s="277"/>
      <c r="H156" s="278"/>
      <c r="I156" s="279"/>
      <c r="J156" s="279"/>
      <c r="K156" s="279"/>
      <c r="L156" s="279"/>
      <c r="M156" s="279"/>
      <c r="N156" s="279"/>
      <c r="O156" s="279"/>
      <c r="P156" s="279"/>
      <c r="Q156" s="279"/>
      <c r="R156" s="279"/>
      <c r="S156" s="279"/>
      <c r="T156" s="279"/>
      <c r="U156" s="279"/>
      <c r="V156" s="279"/>
      <c r="W156" s="279"/>
      <c r="X156" s="279"/>
      <c r="Y156" s="279"/>
      <c r="Z156" s="279"/>
      <c r="AA156" s="279"/>
      <c r="AB156" s="279"/>
      <c r="AC156" s="279"/>
      <c r="AD156" s="279"/>
      <c r="AE156" s="279"/>
      <c r="AF156" s="279"/>
      <c r="AG156" s="279"/>
      <c r="AH156" s="279"/>
      <c r="AI156" s="279"/>
      <c r="AJ156" s="279"/>
      <c r="AK156" s="279"/>
      <c r="AL156" s="279"/>
      <c r="AM156" s="279"/>
      <c r="AN156" s="279"/>
      <c r="AO156" s="279"/>
      <c r="AP156" s="279"/>
      <c r="AQ156" s="279"/>
      <c r="AR156" s="279"/>
      <c r="AS156" s="279"/>
      <c r="AT156" s="279"/>
      <c r="AU156" s="279"/>
      <c r="AV156" s="279"/>
      <c r="AW156" s="279"/>
      <c r="AX156" s="279"/>
      <c r="AY156" s="251"/>
      <c r="AZ156" s="248"/>
      <c r="BA156" s="249"/>
      <c r="BB156" s="250" t="str">
        <f t="shared" si="40"/>
        <v xml:space="preserve"> </v>
      </c>
      <c r="BC156" s="250" t="str">
        <f t="shared" si="41"/>
        <v xml:space="preserve"> </v>
      </c>
      <c r="BD156" s="250" t="str">
        <f t="shared" si="42"/>
        <v xml:space="preserve"> </v>
      </c>
      <c r="BE156" s="251"/>
      <c r="BF156" s="252"/>
      <c r="BG156" s="253"/>
      <c r="BH156" s="253" t="str">
        <f t="shared" si="36"/>
        <v xml:space="preserve"> </v>
      </c>
      <c r="BI156" s="253" t="str">
        <f t="shared" si="37"/>
        <v xml:space="preserve"> </v>
      </c>
      <c r="BJ156" s="254"/>
      <c r="BK156" s="255" t="str">
        <f t="shared" si="38"/>
        <v xml:space="preserve"> </v>
      </c>
      <c r="BL156" s="256" t="str">
        <f t="shared" si="39"/>
        <v xml:space="preserve"> </v>
      </c>
      <c r="BM156" s="279"/>
      <c r="BN156" s="279"/>
      <c r="BO156" s="279"/>
      <c r="BP156" s="279"/>
      <c r="BQ156" s="279"/>
      <c r="BR156" s="279"/>
      <c r="BS156" s="279"/>
      <c r="BT156" s="279"/>
      <c r="BU156" s="279"/>
      <c r="BV156" s="279"/>
      <c r="BW156" s="279"/>
      <c r="BX156" s="279"/>
      <c r="BY156" s="279"/>
      <c r="BZ156" s="279"/>
      <c r="CA156" s="279"/>
      <c r="CB156" s="279"/>
      <c r="CC156" s="279"/>
      <c r="CD156" s="279"/>
      <c r="CE156" s="279"/>
      <c r="CF156" s="279"/>
      <c r="CG156" s="279"/>
      <c r="CH156" s="279"/>
      <c r="CI156" s="279"/>
      <c r="CJ156" s="279"/>
      <c r="CK156" s="279"/>
      <c r="CL156" s="279"/>
      <c r="CM156" s="279"/>
      <c r="CN156" s="279"/>
      <c r="CO156" s="279"/>
      <c r="CP156" s="279"/>
      <c r="CQ156" s="279"/>
      <c r="CR156" s="279"/>
      <c r="CS156" s="279"/>
      <c r="CT156" s="279"/>
      <c r="CU156" s="279"/>
      <c r="CV156" s="279"/>
      <c r="CW156" s="279"/>
      <c r="CX156" s="279"/>
      <c r="CY156" s="279"/>
      <c r="CZ156" s="279"/>
      <c r="DA156" s="279"/>
      <c r="DB156" s="279"/>
      <c r="DC156" s="279"/>
      <c r="DD156" s="279"/>
      <c r="DE156" s="279"/>
      <c r="DF156" s="279"/>
      <c r="DG156" s="279"/>
      <c r="DH156" s="279"/>
      <c r="DI156" s="279"/>
      <c r="DJ156" s="279"/>
      <c r="DK156" s="279"/>
      <c r="DL156" s="279"/>
      <c r="DM156" s="279"/>
      <c r="DN156" s="279"/>
      <c r="DO156" s="279"/>
      <c r="DP156" s="279"/>
      <c r="DQ156" s="279"/>
      <c r="DR156" s="279"/>
      <c r="DS156" s="279"/>
      <c r="DT156" s="279"/>
      <c r="DU156" s="279"/>
      <c r="DV156" s="279"/>
      <c r="DW156" s="279"/>
      <c r="DX156" s="279"/>
      <c r="DY156" s="279"/>
      <c r="DZ156" s="279"/>
      <c r="EA156" s="279"/>
      <c r="EB156" s="279"/>
      <c r="EC156" s="279"/>
      <c r="ED156" s="279"/>
      <c r="EE156" s="279"/>
      <c r="EF156" s="279"/>
      <c r="EG156" s="279"/>
      <c r="EH156" s="279"/>
      <c r="EI156" s="279"/>
      <c r="EJ156" s="279"/>
      <c r="EK156" s="279"/>
      <c r="EL156" s="279"/>
      <c r="EM156" s="279"/>
      <c r="EN156" s="279"/>
      <c r="EO156" s="279"/>
      <c r="EP156" s="279"/>
      <c r="EQ156" s="279"/>
      <c r="ER156" s="279"/>
      <c r="ES156" s="279"/>
      <c r="ET156" s="279"/>
      <c r="EU156" s="279"/>
      <c r="EV156" s="279"/>
      <c r="EW156" s="279"/>
      <c r="EX156" s="279"/>
      <c r="EY156" s="279"/>
      <c r="EZ156" s="279"/>
      <c r="FA156" s="279"/>
      <c r="FB156" s="279"/>
      <c r="FC156" s="279"/>
      <c r="FD156" s="279"/>
      <c r="FE156" s="279"/>
      <c r="FF156" s="279"/>
      <c r="FG156" s="279"/>
      <c r="FH156" s="279"/>
      <c r="FI156" s="279"/>
      <c r="FJ156" s="279"/>
      <c r="FK156" s="279"/>
      <c r="FL156" s="279"/>
      <c r="FM156" s="279"/>
      <c r="FN156" s="279"/>
      <c r="FO156" s="279"/>
      <c r="FP156" s="279"/>
      <c r="FQ156" s="279"/>
      <c r="FR156" s="279"/>
      <c r="FS156" s="279"/>
      <c r="FT156" s="279"/>
      <c r="FU156" s="279"/>
      <c r="FV156" s="279"/>
      <c r="FW156" s="279"/>
      <c r="FX156" s="279"/>
      <c r="FY156" s="279"/>
      <c r="FZ156" s="279"/>
      <c r="GA156" s="279"/>
      <c r="GB156" s="279"/>
      <c r="GC156" s="279"/>
      <c r="GD156" s="279"/>
      <c r="GE156" s="279"/>
      <c r="GF156" s="279"/>
      <c r="GG156" s="279"/>
      <c r="GH156" s="279"/>
      <c r="GI156" s="279"/>
      <c r="GJ156" s="279"/>
      <c r="GK156" s="279"/>
      <c r="GL156" s="279"/>
      <c r="GM156" s="279"/>
      <c r="GN156" s="279"/>
      <c r="GO156" s="279"/>
      <c r="GP156" s="279"/>
      <c r="GQ156" s="279"/>
      <c r="GR156" s="279"/>
      <c r="GS156" s="279"/>
      <c r="GT156" s="279"/>
      <c r="GU156" s="279"/>
      <c r="GV156" s="279"/>
      <c r="GW156" s="279"/>
      <c r="GX156" s="279"/>
      <c r="GY156" s="279"/>
      <c r="GZ156" s="279"/>
      <c r="HA156" s="279"/>
      <c r="HB156" s="279"/>
      <c r="HC156" s="279"/>
      <c r="HD156" s="279"/>
      <c r="HE156" s="279"/>
      <c r="HF156" s="279"/>
      <c r="HG156" s="279"/>
      <c r="HH156" s="279"/>
      <c r="HI156" s="279"/>
      <c r="HJ156" s="279"/>
      <c r="HK156" s="279"/>
      <c r="HL156" s="279"/>
      <c r="HM156" s="279"/>
      <c r="HN156" s="279"/>
      <c r="HO156" s="279"/>
      <c r="HP156" s="279"/>
      <c r="HQ156" s="279"/>
      <c r="HR156" s="279"/>
      <c r="HS156" s="279"/>
      <c r="HT156" s="279"/>
      <c r="HU156" s="279"/>
      <c r="HV156" s="279"/>
      <c r="HW156" s="279"/>
      <c r="HX156" s="279"/>
      <c r="HY156" s="279"/>
      <c r="HZ156" s="279"/>
      <c r="IA156" s="279"/>
      <c r="IB156" s="279"/>
      <c r="IC156" s="279"/>
      <c r="ID156" s="279"/>
      <c r="IE156" s="279"/>
      <c r="IF156" s="279"/>
      <c r="IG156" s="279"/>
      <c r="IH156" s="279"/>
      <c r="II156" s="279"/>
      <c r="IJ156" s="279"/>
      <c r="IK156" s="279"/>
      <c r="IL156" s="279"/>
      <c r="IM156" s="279"/>
      <c r="IN156" s="279"/>
      <c r="IO156" s="279"/>
      <c r="IP156" s="279"/>
      <c r="IQ156" s="279"/>
      <c r="IR156" s="279"/>
      <c r="IS156" s="279"/>
      <c r="IT156" s="279"/>
      <c r="IU156" s="279"/>
      <c r="IV156" s="279"/>
    </row>
    <row r="157" spans="2:256" s="133" customFormat="1">
      <c r="B157" s="311"/>
      <c r="C157" s="292" t="s">
        <v>524</v>
      </c>
      <c r="D157" s="214" t="s">
        <v>525</v>
      </c>
      <c r="E157" s="368"/>
      <c r="F157" s="368"/>
      <c r="G157" s="368"/>
      <c r="H157" s="36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51"/>
      <c r="AZ157" s="248"/>
      <c r="BA157" s="249"/>
      <c r="BB157" s="250" t="str">
        <f t="shared" si="40"/>
        <v xml:space="preserve"> </v>
      </c>
      <c r="BC157" s="250" t="str">
        <f t="shared" si="41"/>
        <v xml:space="preserve"> </v>
      </c>
      <c r="BD157" s="250" t="str">
        <f t="shared" si="42"/>
        <v xml:space="preserve"> </v>
      </c>
      <c r="BE157" s="251"/>
      <c r="BF157" s="252"/>
      <c r="BG157" s="253"/>
      <c r="BH157" s="253" t="str">
        <f t="shared" si="36"/>
        <v xml:space="preserve"> </v>
      </c>
      <c r="BI157" s="253" t="str">
        <f t="shared" si="37"/>
        <v xml:space="preserve"> </v>
      </c>
      <c r="BJ157" s="254"/>
      <c r="BK157" s="255" t="str">
        <f t="shared" si="38"/>
        <v xml:space="preserve"> </v>
      </c>
      <c r="BL157" s="256" t="str">
        <f t="shared" si="39"/>
        <v xml:space="preserve"> </v>
      </c>
      <c r="BM157" s="218"/>
      <c r="BN157" s="218"/>
      <c r="BO157" s="218"/>
      <c r="BP157" s="218"/>
      <c r="BQ157" s="218"/>
      <c r="BR157" s="218"/>
      <c r="BS157" s="218"/>
      <c r="BT157" s="218"/>
      <c r="BU157" s="218"/>
      <c r="BV157" s="218"/>
      <c r="BW157" s="218"/>
      <c r="BX157" s="218"/>
      <c r="BY157" s="218"/>
      <c r="BZ157" s="218"/>
      <c r="CA157" s="218"/>
      <c r="CB157" s="218"/>
      <c r="CC157" s="218"/>
      <c r="CD157" s="218"/>
      <c r="CE157" s="218"/>
      <c r="CF157" s="218"/>
      <c r="CG157" s="218"/>
      <c r="CH157" s="218"/>
      <c r="CI157" s="218"/>
      <c r="CJ157" s="218"/>
      <c r="CK157" s="218"/>
      <c r="CL157" s="218"/>
      <c r="CM157" s="218"/>
      <c r="CN157" s="218"/>
      <c r="CO157" s="218"/>
      <c r="CP157" s="218"/>
      <c r="CQ157" s="218"/>
      <c r="CR157" s="218"/>
      <c r="CS157" s="218"/>
      <c r="CT157" s="218"/>
      <c r="CU157" s="218"/>
      <c r="CV157" s="218"/>
      <c r="CW157" s="218"/>
      <c r="CX157" s="218"/>
      <c r="CY157" s="218"/>
      <c r="CZ157" s="218"/>
      <c r="DA157" s="218"/>
      <c r="DB157" s="218"/>
      <c r="DC157" s="218"/>
      <c r="DD157" s="218"/>
      <c r="DE157" s="218"/>
      <c r="DF157" s="218"/>
      <c r="DG157" s="218"/>
      <c r="DH157" s="218"/>
      <c r="DI157" s="218"/>
      <c r="DJ157" s="218"/>
      <c r="DK157" s="218"/>
      <c r="DL157" s="218"/>
      <c r="DM157" s="218"/>
      <c r="DN157" s="218"/>
      <c r="DO157" s="218"/>
      <c r="DP157" s="218"/>
      <c r="DQ157" s="218"/>
      <c r="DR157" s="218"/>
      <c r="DS157" s="218"/>
      <c r="DT157" s="218"/>
      <c r="DU157" s="218"/>
      <c r="DV157" s="218"/>
      <c r="DW157" s="218"/>
      <c r="DX157" s="218"/>
      <c r="DY157" s="218"/>
      <c r="DZ157" s="218"/>
      <c r="EA157" s="218"/>
      <c r="EB157" s="218"/>
      <c r="EC157" s="218"/>
      <c r="ED157" s="218"/>
      <c r="EE157" s="218"/>
      <c r="EF157" s="218"/>
      <c r="EG157" s="218"/>
      <c r="EH157" s="218"/>
      <c r="EI157" s="218"/>
      <c r="EJ157" s="218"/>
      <c r="EK157" s="218"/>
      <c r="EL157" s="218"/>
      <c r="EM157" s="218"/>
      <c r="EN157" s="218"/>
      <c r="EO157" s="218"/>
      <c r="EP157" s="218"/>
      <c r="EQ157" s="218"/>
      <c r="ER157" s="218"/>
      <c r="ES157" s="218"/>
      <c r="ET157" s="218"/>
      <c r="EU157" s="218"/>
      <c r="EV157" s="218"/>
      <c r="EW157" s="218"/>
      <c r="EX157" s="218"/>
      <c r="EY157" s="218"/>
      <c r="EZ157" s="218"/>
      <c r="FA157" s="218"/>
      <c r="FB157" s="218"/>
      <c r="FC157" s="218"/>
      <c r="FD157" s="218"/>
      <c r="FE157" s="218"/>
      <c r="FF157" s="218"/>
      <c r="FG157" s="218"/>
      <c r="FH157" s="218"/>
      <c r="FI157" s="218"/>
      <c r="FJ157" s="218"/>
      <c r="FK157" s="218"/>
      <c r="FL157" s="218"/>
      <c r="FM157" s="218"/>
      <c r="FN157" s="218"/>
      <c r="FO157" s="218"/>
      <c r="FP157" s="218"/>
      <c r="FQ157" s="218"/>
      <c r="FR157" s="218"/>
      <c r="FS157" s="218"/>
      <c r="FT157" s="218"/>
      <c r="FU157" s="218"/>
      <c r="FV157" s="218"/>
      <c r="FW157" s="218"/>
      <c r="FX157" s="218"/>
      <c r="FY157" s="218"/>
      <c r="FZ157" s="218"/>
      <c r="GA157" s="218"/>
      <c r="GB157" s="218"/>
      <c r="GC157" s="218"/>
      <c r="GD157" s="218"/>
      <c r="GE157" s="218"/>
      <c r="GF157" s="218"/>
      <c r="GG157" s="218"/>
      <c r="GH157" s="218"/>
      <c r="GI157" s="218"/>
      <c r="GJ157" s="218"/>
      <c r="GK157" s="218"/>
      <c r="GL157" s="218"/>
      <c r="GM157" s="218"/>
      <c r="GN157" s="218"/>
      <c r="GO157" s="218"/>
      <c r="GP157" s="218"/>
      <c r="GQ157" s="218"/>
      <c r="GR157" s="218"/>
      <c r="GS157" s="218"/>
      <c r="GT157" s="218"/>
      <c r="GU157" s="218"/>
      <c r="GV157" s="218"/>
      <c r="GW157" s="218"/>
      <c r="GX157" s="218"/>
      <c r="GY157" s="218"/>
      <c r="GZ157" s="218"/>
      <c r="HA157" s="218"/>
      <c r="HB157" s="218"/>
      <c r="HC157" s="218"/>
      <c r="HD157" s="218"/>
      <c r="HE157" s="218"/>
      <c r="HF157" s="218"/>
      <c r="HG157" s="218"/>
      <c r="HH157" s="218"/>
      <c r="HI157" s="218"/>
      <c r="HJ157" s="218"/>
      <c r="HK157" s="218"/>
      <c r="HL157" s="218"/>
      <c r="HM157" s="218"/>
      <c r="HN157" s="218"/>
      <c r="HO157" s="218"/>
      <c r="HP157" s="218"/>
      <c r="HQ157" s="218"/>
      <c r="HR157" s="218"/>
      <c r="HS157" s="218"/>
      <c r="HT157" s="218"/>
      <c r="HU157" s="218"/>
      <c r="HV157" s="218"/>
      <c r="HW157" s="218"/>
      <c r="HX157" s="218"/>
      <c r="HY157" s="218"/>
      <c r="HZ157" s="218"/>
      <c r="IA157" s="218"/>
      <c r="IB157" s="218"/>
      <c r="IC157" s="218"/>
      <c r="ID157" s="218"/>
      <c r="IE157" s="218"/>
      <c r="IF157" s="218"/>
      <c r="IG157" s="218"/>
      <c r="IH157" s="218"/>
      <c r="II157" s="218"/>
      <c r="IJ157" s="218"/>
      <c r="IK157" s="218"/>
      <c r="IL157" s="218"/>
      <c r="IM157" s="218"/>
      <c r="IN157" s="218"/>
      <c r="IO157" s="218"/>
      <c r="IP157" s="218"/>
      <c r="IQ157" s="218"/>
      <c r="IR157" s="218"/>
      <c r="IS157" s="218"/>
      <c r="IT157" s="218"/>
      <c r="IU157" s="218"/>
      <c r="IV157" s="218"/>
    </row>
    <row r="158" spans="2:256" s="133" customFormat="1">
      <c r="B158" s="311"/>
      <c r="C158" s="134"/>
      <c r="D158" s="166" t="s">
        <v>541</v>
      </c>
      <c r="E158" s="280" t="s">
        <v>18</v>
      </c>
      <c r="F158" s="281">
        <v>1</v>
      </c>
      <c r="G158" s="275"/>
      <c r="H158" s="276"/>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72"/>
      <c r="AZ158" s="248"/>
      <c r="BA158" s="249"/>
      <c r="BB158" s="250">
        <f t="shared" si="40"/>
        <v>0</v>
      </c>
      <c r="BC158" s="250">
        <f t="shared" si="41"/>
        <v>0</v>
      </c>
      <c r="BD158" s="250">
        <f t="shared" si="42"/>
        <v>0</v>
      </c>
      <c r="BE158" s="272"/>
      <c r="BF158" s="252"/>
      <c r="BG158" s="253"/>
      <c r="BH158" s="253">
        <f t="shared" si="36"/>
        <v>0</v>
      </c>
      <c r="BI158" s="253">
        <f t="shared" si="37"/>
        <v>0</v>
      </c>
      <c r="BJ158" s="273"/>
      <c r="BK158" s="255">
        <f t="shared" si="38"/>
        <v>0</v>
      </c>
      <c r="BL158" s="256">
        <f t="shared" si="39"/>
        <v>0</v>
      </c>
      <c r="BM158" s="222"/>
      <c r="BN158" s="222"/>
      <c r="BO158" s="222"/>
      <c r="BP158" s="222"/>
      <c r="BQ158" s="222"/>
      <c r="BR158" s="222"/>
      <c r="BS158" s="222"/>
      <c r="BT158" s="222"/>
      <c r="BU158" s="222"/>
      <c r="BV158" s="222"/>
      <c r="BW158" s="222"/>
      <c r="BX158" s="222"/>
      <c r="BY158" s="222"/>
      <c r="BZ158" s="222"/>
      <c r="CA158" s="222"/>
      <c r="CB158" s="222"/>
      <c r="CC158" s="222"/>
      <c r="CD158" s="222"/>
      <c r="CE158" s="222"/>
      <c r="CF158" s="222"/>
      <c r="CG158" s="222"/>
      <c r="CH158" s="222"/>
      <c r="CI158" s="222"/>
      <c r="CJ158" s="222"/>
      <c r="CK158" s="222"/>
      <c r="CL158" s="222"/>
      <c r="CM158" s="222"/>
      <c r="CN158" s="222"/>
      <c r="CO158" s="222"/>
      <c r="CP158" s="222"/>
      <c r="CQ158" s="222"/>
      <c r="CR158" s="222"/>
      <c r="CS158" s="222"/>
      <c r="CT158" s="222"/>
      <c r="CU158" s="222"/>
      <c r="CV158" s="222"/>
      <c r="CW158" s="222"/>
      <c r="CX158" s="222"/>
      <c r="CY158" s="222"/>
      <c r="CZ158" s="222"/>
      <c r="DA158" s="222"/>
      <c r="DB158" s="222"/>
      <c r="DC158" s="222"/>
      <c r="DD158" s="222"/>
      <c r="DE158" s="222"/>
      <c r="DF158" s="222"/>
      <c r="DG158" s="222"/>
      <c r="DH158" s="222"/>
      <c r="DI158" s="222"/>
      <c r="DJ158" s="222"/>
      <c r="DK158" s="222"/>
      <c r="DL158" s="222"/>
      <c r="DM158" s="222"/>
      <c r="DN158" s="222"/>
      <c r="DO158" s="222"/>
      <c r="DP158" s="222"/>
      <c r="DQ158" s="222"/>
      <c r="DR158" s="222"/>
      <c r="DS158" s="222"/>
      <c r="DT158" s="222"/>
      <c r="DU158" s="222"/>
      <c r="DV158" s="222"/>
      <c r="DW158" s="222"/>
      <c r="DX158" s="222"/>
      <c r="DY158" s="222"/>
      <c r="DZ158" s="222"/>
      <c r="EA158" s="222"/>
      <c r="EB158" s="222"/>
      <c r="EC158" s="222"/>
      <c r="ED158" s="222"/>
      <c r="EE158" s="222"/>
      <c r="EF158" s="222"/>
      <c r="EG158" s="222"/>
      <c r="EH158" s="222"/>
      <c r="EI158" s="222"/>
      <c r="EJ158" s="222"/>
      <c r="EK158" s="222"/>
      <c r="EL158" s="222"/>
      <c r="EM158" s="222"/>
      <c r="EN158" s="222"/>
      <c r="EO158" s="222"/>
      <c r="EP158" s="222"/>
      <c r="EQ158" s="222"/>
      <c r="ER158" s="222"/>
      <c r="ES158" s="222"/>
      <c r="ET158" s="222"/>
      <c r="EU158" s="222"/>
      <c r="EV158" s="222"/>
      <c r="EW158" s="222"/>
      <c r="EX158" s="222"/>
      <c r="EY158" s="222"/>
      <c r="EZ158" s="222"/>
      <c r="FA158" s="222"/>
      <c r="FB158" s="222"/>
      <c r="FC158" s="222"/>
      <c r="FD158" s="222"/>
      <c r="FE158" s="222"/>
      <c r="FF158" s="222"/>
      <c r="FG158" s="222"/>
      <c r="FH158" s="222"/>
      <c r="FI158" s="222"/>
      <c r="FJ158" s="222"/>
      <c r="FK158" s="222"/>
      <c r="FL158" s="222"/>
      <c r="FM158" s="222"/>
      <c r="FN158" s="222"/>
      <c r="FO158" s="222"/>
      <c r="FP158" s="222"/>
      <c r="FQ158" s="222"/>
      <c r="FR158" s="222"/>
      <c r="FS158" s="222"/>
      <c r="FT158" s="222"/>
      <c r="FU158" s="222"/>
      <c r="FV158" s="222"/>
      <c r="FW158" s="222"/>
      <c r="FX158" s="222"/>
      <c r="FY158" s="222"/>
      <c r="FZ158" s="222"/>
      <c r="GA158" s="222"/>
      <c r="GB158" s="222"/>
      <c r="GC158" s="222"/>
      <c r="GD158" s="222"/>
      <c r="GE158" s="222"/>
      <c r="GF158" s="222"/>
      <c r="GG158" s="222"/>
      <c r="GH158" s="222"/>
      <c r="GI158" s="222"/>
      <c r="GJ158" s="222"/>
      <c r="GK158" s="222"/>
      <c r="GL158" s="222"/>
      <c r="GM158" s="222"/>
      <c r="GN158" s="222"/>
      <c r="GO158" s="222"/>
      <c r="GP158" s="222"/>
      <c r="GQ158" s="222"/>
      <c r="GR158" s="222"/>
      <c r="GS158" s="222"/>
      <c r="GT158" s="222"/>
      <c r="GU158" s="222"/>
      <c r="GV158" s="222"/>
      <c r="GW158" s="222"/>
      <c r="GX158" s="222"/>
      <c r="GY158" s="222"/>
      <c r="GZ158" s="222"/>
      <c r="HA158" s="222"/>
      <c r="HB158" s="222"/>
      <c r="HC158" s="222"/>
      <c r="HD158" s="222"/>
      <c r="HE158" s="222"/>
      <c r="HF158" s="222"/>
      <c r="HG158" s="222"/>
      <c r="HH158" s="222"/>
      <c r="HI158" s="222"/>
      <c r="HJ158" s="222"/>
      <c r="HK158" s="222"/>
      <c r="HL158" s="222"/>
      <c r="HM158" s="222"/>
      <c r="HN158" s="222"/>
      <c r="HO158" s="222"/>
      <c r="HP158" s="222"/>
      <c r="HQ158" s="222"/>
      <c r="HR158" s="222"/>
      <c r="HS158" s="222"/>
      <c r="HT158" s="222"/>
      <c r="HU158" s="222"/>
      <c r="HV158" s="222"/>
      <c r="HW158" s="222"/>
      <c r="HX158" s="222"/>
      <c r="HY158" s="222"/>
      <c r="HZ158" s="222"/>
      <c r="IA158" s="222"/>
      <c r="IB158" s="222"/>
      <c r="IC158" s="222"/>
      <c r="ID158" s="222"/>
      <c r="IE158" s="222"/>
      <c r="IF158" s="222"/>
      <c r="IG158" s="222"/>
      <c r="IH158" s="222"/>
      <c r="II158" s="222"/>
      <c r="IJ158" s="222"/>
      <c r="IK158" s="222"/>
      <c r="IL158" s="222"/>
      <c r="IM158" s="222"/>
      <c r="IN158" s="222"/>
      <c r="IO158" s="222"/>
      <c r="IP158" s="222"/>
      <c r="IQ158" s="222"/>
      <c r="IR158" s="222"/>
      <c r="IS158" s="222"/>
      <c r="IT158" s="222"/>
      <c r="IU158" s="222"/>
      <c r="IV158" s="222"/>
    </row>
    <row r="159" spans="2:256" s="133" customFormat="1">
      <c r="B159" s="311"/>
      <c r="C159" s="292" t="s">
        <v>524</v>
      </c>
      <c r="D159" s="214" t="s">
        <v>526</v>
      </c>
      <c r="E159" s="368"/>
      <c r="F159" s="368"/>
      <c r="G159" s="368"/>
      <c r="H159" s="36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51"/>
      <c r="AZ159" s="248"/>
      <c r="BA159" s="249"/>
      <c r="BB159" s="250" t="str">
        <f t="shared" si="40"/>
        <v xml:space="preserve"> </v>
      </c>
      <c r="BC159" s="250" t="str">
        <f t="shared" si="41"/>
        <v xml:space="preserve"> </v>
      </c>
      <c r="BD159" s="250" t="str">
        <f t="shared" si="42"/>
        <v xml:space="preserve"> </v>
      </c>
      <c r="BE159" s="251"/>
      <c r="BF159" s="252"/>
      <c r="BG159" s="253"/>
      <c r="BH159" s="253" t="str">
        <f t="shared" si="36"/>
        <v xml:space="preserve"> </v>
      </c>
      <c r="BI159" s="253" t="str">
        <f t="shared" si="37"/>
        <v xml:space="preserve"> </v>
      </c>
      <c r="BJ159" s="254"/>
      <c r="BK159" s="255" t="str">
        <f t="shared" si="38"/>
        <v xml:space="preserve"> </v>
      </c>
      <c r="BL159" s="256" t="str">
        <f t="shared" si="39"/>
        <v xml:space="preserve"> </v>
      </c>
      <c r="BM159" s="218"/>
      <c r="BN159" s="218"/>
      <c r="BO159" s="218"/>
      <c r="BP159" s="218"/>
      <c r="BQ159" s="218"/>
      <c r="BR159" s="218"/>
      <c r="BS159" s="218"/>
      <c r="BT159" s="218"/>
      <c r="BU159" s="218"/>
      <c r="BV159" s="218"/>
      <c r="BW159" s="218"/>
      <c r="BX159" s="218"/>
      <c r="BY159" s="218"/>
      <c r="BZ159" s="218"/>
      <c r="CA159" s="218"/>
      <c r="CB159" s="218"/>
      <c r="CC159" s="218"/>
      <c r="CD159" s="218"/>
      <c r="CE159" s="218"/>
      <c r="CF159" s="218"/>
      <c r="CG159" s="218"/>
      <c r="CH159" s="218"/>
      <c r="CI159" s="218"/>
      <c r="CJ159" s="218"/>
      <c r="CK159" s="218"/>
      <c r="CL159" s="218"/>
      <c r="CM159" s="218"/>
      <c r="CN159" s="218"/>
      <c r="CO159" s="218"/>
      <c r="CP159" s="218"/>
      <c r="CQ159" s="218"/>
      <c r="CR159" s="218"/>
      <c r="CS159" s="218"/>
      <c r="CT159" s="218"/>
      <c r="CU159" s="218"/>
      <c r="CV159" s="218"/>
      <c r="CW159" s="218"/>
      <c r="CX159" s="218"/>
      <c r="CY159" s="218"/>
      <c r="CZ159" s="218"/>
      <c r="DA159" s="218"/>
      <c r="DB159" s="218"/>
      <c r="DC159" s="218"/>
      <c r="DD159" s="218"/>
      <c r="DE159" s="218"/>
      <c r="DF159" s="218"/>
      <c r="DG159" s="218"/>
      <c r="DH159" s="218"/>
      <c r="DI159" s="218"/>
      <c r="DJ159" s="218"/>
      <c r="DK159" s="218"/>
      <c r="DL159" s="218"/>
      <c r="DM159" s="218"/>
      <c r="DN159" s="218"/>
      <c r="DO159" s="218"/>
      <c r="DP159" s="218"/>
      <c r="DQ159" s="218"/>
      <c r="DR159" s="218"/>
      <c r="DS159" s="218"/>
      <c r="DT159" s="218"/>
      <c r="DU159" s="218"/>
      <c r="DV159" s="218"/>
      <c r="DW159" s="218"/>
      <c r="DX159" s="218"/>
      <c r="DY159" s="218"/>
      <c r="DZ159" s="218"/>
      <c r="EA159" s="218"/>
      <c r="EB159" s="218"/>
      <c r="EC159" s="218"/>
      <c r="ED159" s="218"/>
      <c r="EE159" s="218"/>
      <c r="EF159" s="218"/>
      <c r="EG159" s="218"/>
      <c r="EH159" s="218"/>
      <c r="EI159" s="218"/>
      <c r="EJ159" s="218"/>
      <c r="EK159" s="218"/>
      <c r="EL159" s="218"/>
      <c r="EM159" s="218"/>
      <c r="EN159" s="218"/>
      <c r="EO159" s="218"/>
      <c r="EP159" s="218"/>
      <c r="EQ159" s="218"/>
      <c r="ER159" s="218"/>
      <c r="ES159" s="218"/>
      <c r="ET159" s="218"/>
      <c r="EU159" s="218"/>
      <c r="EV159" s="218"/>
      <c r="EW159" s="218"/>
      <c r="EX159" s="218"/>
      <c r="EY159" s="218"/>
      <c r="EZ159" s="218"/>
      <c r="FA159" s="218"/>
      <c r="FB159" s="218"/>
      <c r="FC159" s="218"/>
      <c r="FD159" s="218"/>
      <c r="FE159" s="218"/>
      <c r="FF159" s="218"/>
      <c r="FG159" s="218"/>
      <c r="FH159" s="218"/>
      <c r="FI159" s="218"/>
      <c r="FJ159" s="218"/>
      <c r="FK159" s="218"/>
      <c r="FL159" s="218"/>
      <c r="FM159" s="218"/>
      <c r="FN159" s="218"/>
      <c r="FO159" s="218"/>
      <c r="FP159" s="218"/>
      <c r="FQ159" s="218"/>
      <c r="FR159" s="218"/>
      <c r="FS159" s="218"/>
      <c r="FT159" s="218"/>
      <c r="FU159" s="218"/>
      <c r="FV159" s="218"/>
      <c r="FW159" s="218"/>
      <c r="FX159" s="218"/>
      <c r="FY159" s="218"/>
      <c r="FZ159" s="218"/>
      <c r="GA159" s="218"/>
      <c r="GB159" s="218"/>
      <c r="GC159" s="218"/>
      <c r="GD159" s="218"/>
      <c r="GE159" s="218"/>
      <c r="GF159" s="218"/>
      <c r="GG159" s="218"/>
      <c r="GH159" s="218"/>
      <c r="GI159" s="218"/>
      <c r="GJ159" s="218"/>
      <c r="GK159" s="218"/>
      <c r="GL159" s="218"/>
      <c r="GM159" s="218"/>
      <c r="GN159" s="218"/>
      <c r="GO159" s="218"/>
      <c r="GP159" s="218"/>
      <c r="GQ159" s="218"/>
      <c r="GR159" s="218"/>
      <c r="GS159" s="218"/>
      <c r="GT159" s="218"/>
      <c r="GU159" s="218"/>
      <c r="GV159" s="218"/>
      <c r="GW159" s="218"/>
      <c r="GX159" s="218"/>
      <c r="GY159" s="218"/>
      <c r="GZ159" s="218"/>
      <c r="HA159" s="218"/>
      <c r="HB159" s="218"/>
      <c r="HC159" s="218"/>
      <c r="HD159" s="218"/>
      <c r="HE159" s="218"/>
      <c r="HF159" s="218"/>
      <c r="HG159" s="218"/>
      <c r="HH159" s="218"/>
      <c r="HI159" s="218"/>
      <c r="HJ159" s="218"/>
      <c r="HK159" s="218"/>
      <c r="HL159" s="218"/>
      <c r="HM159" s="218"/>
      <c r="HN159" s="218"/>
      <c r="HO159" s="218"/>
      <c r="HP159" s="218"/>
      <c r="HQ159" s="218"/>
      <c r="HR159" s="218"/>
      <c r="HS159" s="218"/>
      <c r="HT159" s="218"/>
      <c r="HU159" s="218"/>
      <c r="HV159" s="218"/>
      <c r="HW159" s="218"/>
      <c r="HX159" s="218"/>
      <c r="HY159" s="218"/>
      <c r="HZ159" s="218"/>
      <c r="IA159" s="218"/>
      <c r="IB159" s="218"/>
      <c r="IC159" s="218"/>
      <c r="ID159" s="218"/>
      <c r="IE159" s="218"/>
      <c r="IF159" s="218"/>
      <c r="IG159" s="218"/>
      <c r="IH159" s="218"/>
      <c r="II159" s="218"/>
      <c r="IJ159" s="218"/>
      <c r="IK159" s="218"/>
      <c r="IL159" s="218"/>
      <c r="IM159" s="218"/>
      <c r="IN159" s="218"/>
      <c r="IO159" s="218"/>
      <c r="IP159" s="218"/>
      <c r="IQ159" s="218"/>
      <c r="IR159" s="218"/>
      <c r="IS159" s="218"/>
      <c r="IT159" s="218"/>
      <c r="IU159" s="218"/>
      <c r="IV159" s="218"/>
    </row>
    <row r="160" spans="2:256" s="133" customFormat="1" ht="14.25">
      <c r="B160" s="311"/>
      <c r="C160" s="282"/>
      <c r="D160" s="293" t="s">
        <v>542</v>
      </c>
      <c r="E160" s="280" t="s">
        <v>18</v>
      </c>
      <c r="F160" s="281">
        <v>4</v>
      </c>
      <c r="G160" s="284"/>
      <c r="H160" s="285"/>
      <c r="I160" s="286"/>
      <c r="J160" s="286"/>
      <c r="K160" s="286"/>
      <c r="L160" s="286"/>
      <c r="M160" s="286"/>
      <c r="N160" s="286"/>
      <c r="O160" s="286"/>
      <c r="P160" s="286"/>
      <c r="Q160" s="286"/>
      <c r="R160" s="286"/>
      <c r="S160" s="286"/>
      <c r="T160" s="286"/>
      <c r="U160" s="286"/>
      <c r="V160" s="286"/>
      <c r="W160" s="286"/>
      <c r="X160" s="286"/>
      <c r="Y160" s="286"/>
      <c r="Z160" s="286"/>
      <c r="AA160" s="286"/>
      <c r="AB160" s="286"/>
      <c r="AC160" s="286"/>
      <c r="AD160" s="286"/>
      <c r="AE160" s="286"/>
      <c r="AF160" s="286"/>
      <c r="AG160" s="286"/>
      <c r="AH160" s="286"/>
      <c r="AI160" s="286"/>
      <c r="AJ160" s="286"/>
      <c r="AK160" s="286"/>
      <c r="AL160" s="286"/>
      <c r="AM160" s="286"/>
      <c r="AN160" s="286"/>
      <c r="AO160" s="286"/>
      <c r="AP160" s="286"/>
      <c r="AQ160" s="286"/>
      <c r="AR160" s="286"/>
      <c r="AS160" s="286"/>
      <c r="AT160" s="286"/>
      <c r="AU160" s="286"/>
      <c r="AV160" s="286"/>
      <c r="AW160" s="286"/>
      <c r="AX160" s="286"/>
      <c r="AY160" s="288"/>
      <c r="AZ160" s="287"/>
      <c r="BA160" s="294"/>
      <c r="BB160" s="250">
        <f t="shared" si="40"/>
        <v>0</v>
      </c>
      <c r="BC160" s="250">
        <f t="shared" si="41"/>
        <v>0</v>
      </c>
      <c r="BD160" s="250">
        <f t="shared" si="42"/>
        <v>0</v>
      </c>
      <c r="BE160" s="288"/>
      <c r="BF160" s="289"/>
      <c r="BG160" s="253"/>
      <c r="BH160" s="253">
        <f t="shared" si="36"/>
        <v>0</v>
      </c>
      <c r="BI160" s="253">
        <f t="shared" si="37"/>
        <v>0</v>
      </c>
      <c r="BJ160" s="290"/>
      <c r="BK160" s="255">
        <f t="shared" si="38"/>
        <v>0</v>
      </c>
      <c r="BL160" s="256">
        <f t="shared" si="39"/>
        <v>0</v>
      </c>
      <c r="BM160" s="286"/>
      <c r="BN160" s="286"/>
      <c r="BO160" s="286"/>
      <c r="BP160" s="286"/>
      <c r="BQ160" s="286"/>
      <c r="BR160" s="286"/>
      <c r="BS160" s="286"/>
      <c r="BT160" s="286"/>
      <c r="BU160" s="286"/>
      <c r="BV160" s="286"/>
      <c r="BW160" s="286"/>
      <c r="BX160" s="286"/>
      <c r="BY160" s="286"/>
      <c r="BZ160" s="286"/>
      <c r="CA160" s="286"/>
      <c r="CB160" s="286"/>
      <c r="CC160" s="286"/>
      <c r="CD160" s="286"/>
      <c r="CE160" s="286"/>
      <c r="CF160" s="286"/>
      <c r="CG160" s="286"/>
      <c r="CH160" s="286"/>
      <c r="CI160" s="286"/>
      <c r="CJ160" s="286"/>
      <c r="CK160" s="286"/>
      <c r="CL160" s="286"/>
      <c r="CM160" s="286"/>
      <c r="CN160" s="286"/>
      <c r="CO160" s="286"/>
      <c r="CP160" s="286"/>
      <c r="CQ160" s="286"/>
      <c r="CR160" s="286"/>
      <c r="CS160" s="286"/>
      <c r="CT160" s="286"/>
      <c r="CU160" s="286"/>
      <c r="CV160" s="286"/>
      <c r="CW160" s="286"/>
      <c r="CX160" s="286"/>
      <c r="CY160" s="286"/>
      <c r="CZ160" s="286"/>
      <c r="DA160" s="286"/>
      <c r="DB160" s="286"/>
      <c r="DC160" s="286"/>
      <c r="DD160" s="286"/>
      <c r="DE160" s="286"/>
      <c r="DF160" s="286"/>
      <c r="DG160" s="286"/>
      <c r="DH160" s="286"/>
      <c r="DI160" s="286"/>
      <c r="DJ160" s="286"/>
      <c r="DK160" s="286"/>
      <c r="DL160" s="286"/>
      <c r="DM160" s="286"/>
      <c r="DN160" s="286"/>
      <c r="DO160" s="286"/>
      <c r="DP160" s="286"/>
      <c r="DQ160" s="286"/>
      <c r="DR160" s="286"/>
      <c r="DS160" s="286"/>
      <c r="DT160" s="286"/>
      <c r="DU160" s="286"/>
      <c r="DV160" s="286"/>
      <c r="DW160" s="286"/>
      <c r="DX160" s="286"/>
      <c r="DY160" s="286"/>
      <c r="DZ160" s="286"/>
      <c r="EA160" s="286"/>
      <c r="EB160" s="286"/>
      <c r="EC160" s="286"/>
      <c r="ED160" s="286"/>
      <c r="EE160" s="286"/>
      <c r="EF160" s="286"/>
      <c r="EG160" s="286"/>
      <c r="EH160" s="286"/>
      <c r="EI160" s="286"/>
      <c r="EJ160" s="286"/>
      <c r="EK160" s="286"/>
      <c r="EL160" s="286"/>
      <c r="EM160" s="286"/>
      <c r="EN160" s="286"/>
      <c r="EO160" s="286"/>
      <c r="EP160" s="286"/>
      <c r="EQ160" s="286"/>
      <c r="ER160" s="286"/>
      <c r="ES160" s="286"/>
      <c r="ET160" s="286"/>
      <c r="EU160" s="286"/>
      <c r="EV160" s="286"/>
      <c r="EW160" s="286"/>
      <c r="EX160" s="286"/>
      <c r="EY160" s="286"/>
      <c r="EZ160" s="286"/>
      <c r="FA160" s="286"/>
      <c r="FB160" s="286"/>
      <c r="FC160" s="286"/>
      <c r="FD160" s="286"/>
      <c r="FE160" s="286"/>
      <c r="FF160" s="286"/>
      <c r="FG160" s="286"/>
      <c r="FH160" s="286"/>
      <c r="FI160" s="286"/>
      <c r="FJ160" s="286"/>
      <c r="FK160" s="286"/>
      <c r="FL160" s="286"/>
      <c r="FM160" s="286"/>
      <c r="FN160" s="286"/>
      <c r="FO160" s="286"/>
      <c r="FP160" s="286"/>
      <c r="FQ160" s="286"/>
      <c r="FR160" s="286"/>
      <c r="FS160" s="286"/>
      <c r="FT160" s="286"/>
      <c r="FU160" s="286"/>
      <c r="FV160" s="286"/>
      <c r="FW160" s="286"/>
      <c r="FX160" s="286"/>
      <c r="FY160" s="286"/>
      <c r="FZ160" s="286"/>
      <c r="GA160" s="286"/>
      <c r="GB160" s="286"/>
      <c r="GC160" s="286"/>
      <c r="GD160" s="286"/>
      <c r="GE160" s="286"/>
      <c r="GF160" s="286"/>
      <c r="GG160" s="286"/>
      <c r="GH160" s="286"/>
      <c r="GI160" s="286"/>
      <c r="GJ160" s="286"/>
      <c r="GK160" s="286"/>
      <c r="GL160" s="286"/>
      <c r="GM160" s="286"/>
      <c r="GN160" s="286"/>
      <c r="GO160" s="286"/>
      <c r="GP160" s="286"/>
      <c r="GQ160" s="286"/>
      <c r="GR160" s="286"/>
      <c r="GS160" s="286"/>
      <c r="GT160" s="286"/>
      <c r="GU160" s="286"/>
      <c r="GV160" s="286"/>
      <c r="GW160" s="286"/>
      <c r="GX160" s="286"/>
      <c r="GY160" s="286"/>
      <c r="GZ160" s="286"/>
      <c r="HA160" s="286"/>
      <c r="HB160" s="286"/>
      <c r="HC160" s="286"/>
      <c r="HD160" s="286"/>
      <c r="HE160" s="286"/>
      <c r="HF160" s="286"/>
      <c r="HG160" s="286"/>
      <c r="HH160" s="286"/>
      <c r="HI160" s="286"/>
      <c r="HJ160" s="286"/>
      <c r="HK160" s="286"/>
      <c r="HL160" s="286"/>
      <c r="HM160" s="286"/>
      <c r="HN160" s="286"/>
      <c r="HO160" s="286"/>
      <c r="HP160" s="286"/>
      <c r="HQ160" s="286"/>
      <c r="HR160" s="286"/>
      <c r="HS160" s="286"/>
      <c r="HT160" s="286"/>
      <c r="HU160" s="286"/>
      <c r="HV160" s="286"/>
      <c r="HW160" s="286"/>
      <c r="HX160" s="286"/>
      <c r="HY160" s="286"/>
      <c r="HZ160" s="286"/>
      <c r="IA160" s="286"/>
      <c r="IB160" s="286"/>
      <c r="IC160" s="286"/>
      <c r="ID160" s="286"/>
      <c r="IE160" s="286"/>
      <c r="IF160" s="286"/>
      <c r="IG160" s="286"/>
      <c r="IH160" s="286"/>
      <c r="II160" s="286"/>
      <c r="IJ160" s="286"/>
      <c r="IK160" s="286"/>
      <c r="IL160" s="286"/>
      <c r="IM160" s="286"/>
      <c r="IN160" s="286"/>
      <c r="IO160" s="286"/>
      <c r="IP160" s="286"/>
      <c r="IQ160" s="286"/>
      <c r="IR160" s="286"/>
      <c r="IS160" s="286"/>
      <c r="IT160" s="286"/>
      <c r="IU160" s="286"/>
      <c r="IV160" s="286"/>
    </row>
    <row r="161" spans="2:256" s="133" customFormat="1">
      <c r="B161" s="311"/>
      <c r="C161" s="292" t="s">
        <v>524</v>
      </c>
      <c r="D161" s="214" t="s">
        <v>526</v>
      </c>
      <c r="E161" s="368"/>
      <c r="F161" s="368"/>
      <c r="G161" s="368"/>
      <c r="H161" s="36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51"/>
      <c r="AZ161" s="248"/>
      <c r="BA161" s="249"/>
      <c r="BB161" s="250" t="str">
        <f t="shared" si="40"/>
        <v xml:space="preserve"> </v>
      </c>
      <c r="BC161" s="250" t="str">
        <f t="shared" si="41"/>
        <v xml:space="preserve"> </v>
      </c>
      <c r="BD161" s="250" t="str">
        <f t="shared" si="42"/>
        <v xml:space="preserve"> </v>
      </c>
      <c r="BE161" s="251"/>
      <c r="BF161" s="252"/>
      <c r="BG161" s="253"/>
      <c r="BH161" s="253" t="str">
        <f t="shared" si="36"/>
        <v xml:space="preserve"> </v>
      </c>
      <c r="BI161" s="253" t="str">
        <f t="shared" si="37"/>
        <v xml:space="preserve"> </v>
      </c>
      <c r="BJ161" s="254"/>
      <c r="BK161" s="255" t="str">
        <f t="shared" si="38"/>
        <v xml:space="preserve"> </v>
      </c>
      <c r="BL161" s="256" t="str">
        <f t="shared" si="39"/>
        <v xml:space="preserve"> </v>
      </c>
      <c r="BM161" s="218"/>
      <c r="BN161" s="218"/>
      <c r="BO161" s="218"/>
      <c r="BP161" s="218"/>
      <c r="BQ161" s="218"/>
      <c r="BR161" s="218"/>
      <c r="BS161" s="218"/>
      <c r="BT161" s="218"/>
      <c r="BU161" s="218"/>
      <c r="BV161" s="218"/>
      <c r="BW161" s="218"/>
      <c r="BX161" s="218"/>
      <c r="BY161" s="218"/>
      <c r="BZ161" s="218"/>
      <c r="CA161" s="218"/>
      <c r="CB161" s="218"/>
      <c r="CC161" s="218"/>
      <c r="CD161" s="218"/>
      <c r="CE161" s="218"/>
      <c r="CF161" s="218"/>
      <c r="CG161" s="218"/>
      <c r="CH161" s="218"/>
      <c r="CI161" s="218"/>
      <c r="CJ161" s="218"/>
      <c r="CK161" s="218"/>
      <c r="CL161" s="218"/>
      <c r="CM161" s="218"/>
      <c r="CN161" s="218"/>
      <c r="CO161" s="218"/>
      <c r="CP161" s="218"/>
      <c r="CQ161" s="218"/>
      <c r="CR161" s="218"/>
      <c r="CS161" s="218"/>
      <c r="CT161" s="218"/>
      <c r="CU161" s="218"/>
      <c r="CV161" s="218"/>
      <c r="CW161" s="218"/>
      <c r="CX161" s="218"/>
      <c r="CY161" s="218"/>
      <c r="CZ161" s="218"/>
      <c r="DA161" s="218"/>
      <c r="DB161" s="218"/>
      <c r="DC161" s="218"/>
      <c r="DD161" s="218"/>
      <c r="DE161" s="218"/>
      <c r="DF161" s="218"/>
      <c r="DG161" s="218"/>
      <c r="DH161" s="218"/>
      <c r="DI161" s="218"/>
      <c r="DJ161" s="218"/>
      <c r="DK161" s="218"/>
      <c r="DL161" s="218"/>
      <c r="DM161" s="218"/>
      <c r="DN161" s="218"/>
      <c r="DO161" s="218"/>
      <c r="DP161" s="218"/>
      <c r="DQ161" s="218"/>
      <c r="DR161" s="218"/>
      <c r="DS161" s="218"/>
      <c r="DT161" s="218"/>
      <c r="DU161" s="218"/>
      <c r="DV161" s="218"/>
      <c r="DW161" s="218"/>
      <c r="DX161" s="218"/>
      <c r="DY161" s="218"/>
      <c r="DZ161" s="218"/>
      <c r="EA161" s="218"/>
      <c r="EB161" s="218"/>
      <c r="EC161" s="218"/>
      <c r="ED161" s="218"/>
      <c r="EE161" s="218"/>
      <c r="EF161" s="218"/>
      <c r="EG161" s="218"/>
      <c r="EH161" s="218"/>
      <c r="EI161" s="218"/>
      <c r="EJ161" s="218"/>
      <c r="EK161" s="218"/>
      <c r="EL161" s="218"/>
      <c r="EM161" s="218"/>
      <c r="EN161" s="218"/>
      <c r="EO161" s="218"/>
      <c r="EP161" s="218"/>
      <c r="EQ161" s="218"/>
      <c r="ER161" s="218"/>
      <c r="ES161" s="218"/>
      <c r="ET161" s="218"/>
      <c r="EU161" s="218"/>
      <c r="EV161" s="218"/>
      <c r="EW161" s="218"/>
      <c r="EX161" s="218"/>
      <c r="EY161" s="218"/>
      <c r="EZ161" s="218"/>
      <c r="FA161" s="218"/>
      <c r="FB161" s="218"/>
      <c r="FC161" s="218"/>
      <c r="FD161" s="218"/>
      <c r="FE161" s="218"/>
      <c r="FF161" s="218"/>
      <c r="FG161" s="218"/>
      <c r="FH161" s="218"/>
      <c r="FI161" s="218"/>
      <c r="FJ161" s="218"/>
      <c r="FK161" s="218"/>
      <c r="FL161" s="218"/>
      <c r="FM161" s="218"/>
      <c r="FN161" s="218"/>
      <c r="FO161" s="218"/>
      <c r="FP161" s="218"/>
      <c r="FQ161" s="218"/>
      <c r="FR161" s="218"/>
      <c r="FS161" s="218"/>
      <c r="FT161" s="218"/>
      <c r="FU161" s="218"/>
      <c r="FV161" s="218"/>
      <c r="FW161" s="218"/>
      <c r="FX161" s="218"/>
      <c r="FY161" s="218"/>
      <c r="FZ161" s="218"/>
      <c r="GA161" s="218"/>
      <c r="GB161" s="218"/>
      <c r="GC161" s="218"/>
      <c r="GD161" s="218"/>
      <c r="GE161" s="218"/>
      <c r="GF161" s="218"/>
      <c r="GG161" s="218"/>
      <c r="GH161" s="218"/>
      <c r="GI161" s="218"/>
      <c r="GJ161" s="218"/>
      <c r="GK161" s="218"/>
      <c r="GL161" s="218"/>
      <c r="GM161" s="218"/>
      <c r="GN161" s="218"/>
      <c r="GO161" s="218"/>
      <c r="GP161" s="218"/>
      <c r="GQ161" s="218"/>
      <c r="GR161" s="218"/>
      <c r="GS161" s="218"/>
      <c r="GT161" s="218"/>
      <c r="GU161" s="218"/>
      <c r="GV161" s="218"/>
      <c r="GW161" s="218"/>
      <c r="GX161" s="218"/>
      <c r="GY161" s="218"/>
      <c r="GZ161" s="218"/>
      <c r="HA161" s="218"/>
      <c r="HB161" s="218"/>
      <c r="HC161" s="218"/>
      <c r="HD161" s="218"/>
      <c r="HE161" s="218"/>
      <c r="HF161" s="218"/>
      <c r="HG161" s="218"/>
      <c r="HH161" s="218"/>
      <c r="HI161" s="218"/>
      <c r="HJ161" s="218"/>
      <c r="HK161" s="218"/>
      <c r="HL161" s="218"/>
      <c r="HM161" s="218"/>
      <c r="HN161" s="218"/>
      <c r="HO161" s="218"/>
      <c r="HP161" s="218"/>
      <c r="HQ161" s="218"/>
      <c r="HR161" s="218"/>
      <c r="HS161" s="218"/>
      <c r="HT161" s="218"/>
      <c r="HU161" s="218"/>
      <c r="HV161" s="218"/>
      <c r="HW161" s="218"/>
      <c r="HX161" s="218"/>
      <c r="HY161" s="218"/>
      <c r="HZ161" s="218"/>
      <c r="IA161" s="218"/>
      <c r="IB161" s="218"/>
      <c r="IC161" s="218"/>
      <c r="ID161" s="218"/>
      <c r="IE161" s="218"/>
      <c r="IF161" s="218"/>
      <c r="IG161" s="218"/>
      <c r="IH161" s="218"/>
      <c r="II161" s="218"/>
      <c r="IJ161" s="218"/>
      <c r="IK161" s="218"/>
      <c r="IL161" s="218"/>
      <c r="IM161" s="218"/>
      <c r="IN161" s="218"/>
      <c r="IO161" s="218"/>
      <c r="IP161" s="218"/>
      <c r="IQ161" s="218"/>
      <c r="IR161" s="218"/>
      <c r="IS161" s="218"/>
      <c r="IT161" s="218"/>
      <c r="IU161" s="218"/>
      <c r="IV161" s="218"/>
    </row>
    <row r="162" spans="2:256" s="133" customFormat="1">
      <c r="B162" s="311"/>
      <c r="C162" s="134"/>
      <c r="D162" s="295" t="s">
        <v>543</v>
      </c>
      <c r="E162" s="280" t="s">
        <v>18</v>
      </c>
      <c r="F162" s="281">
        <v>1</v>
      </c>
      <c r="G162" s="275"/>
      <c r="H162" s="276"/>
      <c r="I162" s="222"/>
      <c r="J162" s="222"/>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72"/>
      <c r="AZ162" s="248"/>
      <c r="BA162" s="249"/>
      <c r="BB162" s="250">
        <f t="shared" si="40"/>
        <v>0</v>
      </c>
      <c r="BC162" s="250">
        <f t="shared" si="41"/>
        <v>0</v>
      </c>
      <c r="BD162" s="250">
        <f t="shared" si="42"/>
        <v>0</v>
      </c>
      <c r="BE162" s="272"/>
      <c r="BF162" s="252"/>
      <c r="BG162" s="253"/>
      <c r="BH162" s="253">
        <f t="shared" si="36"/>
        <v>0</v>
      </c>
      <c r="BI162" s="253">
        <f t="shared" si="37"/>
        <v>0</v>
      </c>
      <c r="BJ162" s="273"/>
      <c r="BK162" s="255">
        <f t="shared" si="38"/>
        <v>0</v>
      </c>
      <c r="BL162" s="256">
        <f t="shared" si="39"/>
        <v>0</v>
      </c>
      <c r="BM162" s="222"/>
      <c r="BN162" s="222"/>
      <c r="BO162" s="222"/>
      <c r="BP162" s="222"/>
      <c r="BQ162" s="222"/>
      <c r="BR162" s="222"/>
      <c r="BS162" s="222"/>
      <c r="BT162" s="222"/>
      <c r="BU162" s="222"/>
      <c r="BV162" s="222"/>
      <c r="BW162" s="222"/>
      <c r="BX162" s="222"/>
      <c r="BY162" s="222"/>
      <c r="BZ162" s="222"/>
      <c r="CA162" s="222"/>
      <c r="CB162" s="222"/>
      <c r="CC162" s="222"/>
      <c r="CD162" s="222"/>
      <c r="CE162" s="222"/>
      <c r="CF162" s="222"/>
      <c r="CG162" s="222"/>
      <c r="CH162" s="222"/>
      <c r="CI162" s="222"/>
      <c r="CJ162" s="222"/>
      <c r="CK162" s="222"/>
      <c r="CL162" s="222"/>
      <c r="CM162" s="222"/>
      <c r="CN162" s="222"/>
      <c r="CO162" s="222"/>
      <c r="CP162" s="222"/>
      <c r="CQ162" s="222"/>
      <c r="CR162" s="222"/>
      <c r="CS162" s="222"/>
      <c r="CT162" s="222"/>
      <c r="CU162" s="222"/>
      <c r="CV162" s="222"/>
      <c r="CW162" s="222"/>
      <c r="CX162" s="222"/>
      <c r="CY162" s="222"/>
      <c r="CZ162" s="222"/>
      <c r="DA162" s="222"/>
      <c r="DB162" s="222"/>
      <c r="DC162" s="222"/>
      <c r="DD162" s="222"/>
      <c r="DE162" s="222"/>
      <c r="DF162" s="222"/>
      <c r="DG162" s="222"/>
      <c r="DH162" s="222"/>
      <c r="DI162" s="222"/>
      <c r="DJ162" s="222"/>
      <c r="DK162" s="222"/>
      <c r="DL162" s="222"/>
      <c r="DM162" s="222"/>
      <c r="DN162" s="222"/>
      <c r="DO162" s="222"/>
      <c r="DP162" s="222"/>
      <c r="DQ162" s="222"/>
      <c r="DR162" s="222"/>
      <c r="DS162" s="222"/>
      <c r="DT162" s="222"/>
      <c r="DU162" s="222"/>
      <c r="DV162" s="222"/>
      <c r="DW162" s="222"/>
      <c r="DX162" s="222"/>
      <c r="DY162" s="222"/>
      <c r="DZ162" s="222"/>
      <c r="EA162" s="222"/>
      <c r="EB162" s="222"/>
      <c r="EC162" s="222"/>
      <c r="ED162" s="222"/>
      <c r="EE162" s="222"/>
      <c r="EF162" s="222"/>
      <c r="EG162" s="222"/>
      <c r="EH162" s="222"/>
      <c r="EI162" s="222"/>
      <c r="EJ162" s="222"/>
      <c r="EK162" s="222"/>
      <c r="EL162" s="222"/>
      <c r="EM162" s="222"/>
      <c r="EN162" s="222"/>
      <c r="EO162" s="222"/>
      <c r="EP162" s="222"/>
      <c r="EQ162" s="222"/>
      <c r="ER162" s="222"/>
      <c r="ES162" s="222"/>
      <c r="ET162" s="222"/>
      <c r="EU162" s="222"/>
      <c r="EV162" s="222"/>
      <c r="EW162" s="222"/>
      <c r="EX162" s="222"/>
      <c r="EY162" s="222"/>
      <c r="EZ162" s="222"/>
      <c r="FA162" s="222"/>
      <c r="FB162" s="222"/>
      <c r="FC162" s="222"/>
      <c r="FD162" s="222"/>
      <c r="FE162" s="222"/>
      <c r="FF162" s="222"/>
      <c r="FG162" s="222"/>
      <c r="FH162" s="222"/>
      <c r="FI162" s="222"/>
      <c r="FJ162" s="222"/>
      <c r="FK162" s="222"/>
      <c r="FL162" s="222"/>
      <c r="FM162" s="222"/>
      <c r="FN162" s="222"/>
      <c r="FO162" s="222"/>
      <c r="FP162" s="222"/>
      <c r="FQ162" s="222"/>
      <c r="FR162" s="222"/>
      <c r="FS162" s="222"/>
      <c r="FT162" s="222"/>
      <c r="FU162" s="222"/>
      <c r="FV162" s="222"/>
      <c r="FW162" s="222"/>
      <c r="FX162" s="222"/>
      <c r="FY162" s="222"/>
      <c r="FZ162" s="222"/>
      <c r="GA162" s="222"/>
      <c r="GB162" s="222"/>
      <c r="GC162" s="222"/>
      <c r="GD162" s="222"/>
      <c r="GE162" s="222"/>
      <c r="GF162" s="222"/>
      <c r="GG162" s="222"/>
      <c r="GH162" s="222"/>
      <c r="GI162" s="222"/>
      <c r="GJ162" s="222"/>
      <c r="GK162" s="222"/>
      <c r="GL162" s="222"/>
      <c r="GM162" s="222"/>
      <c r="GN162" s="222"/>
      <c r="GO162" s="222"/>
      <c r="GP162" s="222"/>
      <c r="GQ162" s="222"/>
      <c r="GR162" s="222"/>
      <c r="GS162" s="222"/>
      <c r="GT162" s="222"/>
      <c r="GU162" s="222"/>
      <c r="GV162" s="222"/>
      <c r="GW162" s="222"/>
      <c r="GX162" s="222"/>
      <c r="GY162" s="222"/>
      <c r="GZ162" s="222"/>
      <c r="HA162" s="222"/>
      <c r="HB162" s="222"/>
      <c r="HC162" s="222"/>
      <c r="HD162" s="222"/>
      <c r="HE162" s="222"/>
      <c r="HF162" s="222"/>
      <c r="HG162" s="222"/>
      <c r="HH162" s="222"/>
      <c r="HI162" s="222"/>
      <c r="HJ162" s="222"/>
      <c r="HK162" s="222"/>
      <c r="HL162" s="222"/>
      <c r="HM162" s="222"/>
      <c r="HN162" s="222"/>
      <c r="HO162" s="222"/>
      <c r="HP162" s="222"/>
      <c r="HQ162" s="222"/>
      <c r="HR162" s="222"/>
      <c r="HS162" s="222"/>
      <c r="HT162" s="222"/>
      <c r="HU162" s="222"/>
      <c r="HV162" s="222"/>
      <c r="HW162" s="222"/>
      <c r="HX162" s="222"/>
      <c r="HY162" s="222"/>
      <c r="HZ162" s="222"/>
      <c r="IA162" s="222"/>
      <c r="IB162" s="222"/>
      <c r="IC162" s="222"/>
      <c r="ID162" s="222"/>
      <c r="IE162" s="222"/>
      <c r="IF162" s="222"/>
      <c r="IG162" s="222"/>
      <c r="IH162" s="222"/>
      <c r="II162" s="222"/>
      <c r="IJ162" s="222"/>
      <c r="IK162" s="222"/>
      <c r="IL162" s="222"/>
      <c r="IM162" s="222"/>
      <c r="IN162" s="222"/>
      <c r="IO162" s="222"/>
      <c r="IP162" s="222"/>
      <c r="IQ162" s="222"/>
      <c r="IR162" s="222"/>
      <c r="IS162" s="222"/>
      <c r="IT162" s="222"/>
      <c r="IU162" s="222"/>
      <c r="IV162" s="222"/>
    </row>
    <row r="163" spans="2:256" s="133" customFormat="1">
      <c r="B163" s="311"/>
      <c r="C163" s="292" t="s">
        <v>524</v>
      </c>
      <c r="D163" s="214" t="s">
        <v>526</v>
      </c>
      <c r="E163" s="368"/>
      <c r="F163" s="368"/>
      <c r="G163" s="368"/>
      <c r="H163" s="36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8"/>
      <c r="AV163" s="218"/>
      <c r="AW163" s="218"/>
      <c r="AX163" s="218"/>
      <c r="AY163" s="251"/>
      <c r="AZ163" s="248"/>
      <c r="BA163" s="249"/>
      <c r="BB163" s="250" t="str">
        <f t="shared" si="40"/>
        <v xml:space="preserve"> </v>
      </c>
      <c r="BC163" s="250" t="str">
        <f t="shared" si="41"/>
        <v xml:space="preserve"> </v>
      </c>
      <c r="BD163" s="250" t="str">
        <f t="shared" si="42"/>
        <v xml:space="preserve"> </v>
      </c>
      <c r="BE163" s="251"/>
      <c r="BF163" s="252"/>
      <c r="BG163" s="253"/>
      <c r="BH163" s="253" t="str">
        <f t="shared" si="36"/>
        <v xml:space="preserve"> </v>
      </c>
      <c r="BI163" s="253" t="str">
        <f t="shared" si="37"/>
        <v xml:space="preserve"> </v>
      </c>
      <c r="BJ163" s="254"/>
      <c r="BK163" s="255" t="str">
        <f t="shared" si="38"/>
        <v xml:space="preserve"> </v>
      </c>
      <c r="BL163" s="256" t="str">
        <f t="shared" si="39"/>
        <v xml:space="preserve"> </v>
      </c>
      <c r="BM163" s="218"/>
      <c r="BN163" s="218"/>
      <c r="BO163" s="218"/>
      <c r="BP163" s="218"/>
      <c r="BQ163" s="218"/>
      <c r="BR163" s="218"/>
      <c r="BS163" s="218"/>
      <c r="BT163" s="218"/>
      <c r="BU163" s="218"/>
      <c r="BV163" s="218"/>
      <c r="BW163" s="218"/>
      <c r="BX163" s="218"/>
      <c r="BY163" s="218"/>
      <c r="BZ163" s="218"/>
      <c r="CA163" s="218"/>
      <c r="CB163" s="218"/>
      <c r="CC163" s="218"/>
      <c r="CD163" s="218"/>
      <c r="CE163" s="218"/>
      <c r="CF163" s="218"/>
      <c r="CG163" s="218"/>
      <c r="CH163" s="218"/>
      <c r="CI163" s="218"/>
      <c r="CJ163" s="218"/>
      <c r="CK163" s="218"/>
      <c r="CL163" s="218"/>
      <c r="CM163" s="218"/>
      <c r="CN163" s="218"/>
      <c r="CO163" s="218"/>
      <c r="CP163" s="218"/>
      <c r="CQ163" s="218"/>
      <c r="CR163" s="218"/>
      <c r="CS163" s="218"/>
      <c r="CT163" s="218"/>
      <c r="CU163" s="218"/>
      <c r="CV163" s="218"/>
      <c r="CW163" s="218"/>
      <c r="CX163" s="218"/>
      <c r="CY163" s="218"/>
      <c r="CZ163" s="218"/>
      <c r="DA163" s="218"/>
      <c r="DB163" s="218"/>
      <c r="DC163" s="218"/>
      <c r="DD163" s="218"/>
      <c r="DE163" s="218"/>
      <c r="DF163" s="218"/>
      <c r="DG163" s="218"/>
      <c r="DH163" s="218"/>
      <c r="DI163" s="218"/>
      <c r="DJ163" s="218"/>
      <c r="DK163" s="218"/>
      <c r="DL163" s="218"/>
      <c r="DM163" s="218"/>
      <c r="DN163" s="218"/>
      <c r="DO163" s="218"/>
      <c r="DP163" s="218"/>
      <c r="DQ163" s="218"/>
      <c r="DR163" s="218"/>
      <c r="DS163" s="218"/>
      <c r="DT163" s="218"/>
      <c r="DU163" s="218"/>
      <c r="DV163" s="218"/>
      <c r="DW163" s="218"/>
      <c r="DX163" s="218"/>
      <c r="DY163" s="218"/>
      <c r="DZ163" s="218"/>
      <c r="EA163" s="218"/>
      <c r="EB163" s="218"/>
      <c r="EC163" s="218"/>
      <c r="ED163" s="218"/>
      <c r="EE163" s="218"/>
      <c r="EF163" s="218"/>
      <c r="EG163" s="218"/>
      <c r="EH163" s="218"/>
      <c r="EI163" s="218"/>
      <c r="EJ163" s="218"/>
      <c r="EK163" s="218"/>
      <c r="EL163" s="218"/>
      <c r="EM163" s="218"/>
      <c r="EN163" s="218"/>
      <c r="EO163" s="218"/>
      <c r="EP163" s="218"/>
      <c r="EQ163" s="218"/>
      <c r="ER163" s="218"/>
      <c r="ES163" s="218"/>
      <c r="ET163" s="218"/>
      <c r="EU163" s="218"/>
      <c r="EV163" s="218"/>
      <c r="EW163" s="218"/>
      <c r="EX163" s="218"/>
      <c r="EY163" s="218"/>
      <c r="EZ163" s="218"/>
      <c r="FA163" s="218"/>
      <c r="FB163" s="218"/>
      <c r="FC163" s="218"/>
      <c r="FD163" s="218"/>
      <c r="FE163" s="218"/>
      <c r="FF163" s="218"/>
      <c r="FG163" s="218"/>
      <c r="FH163" s="218"/>
      <c r="FI163" s="218"/>
      <c r="FJ163" s="218"/>
      <c r="FK163" s="218"/>
      <c r="FL163" s="218"/>
      <c r="FM163" s="218"/>
      <c r="FN163" s="218"/>
      <c r="FO163" s="218"/>
      <c r="FP163" s="218"/>
      <c r="FQ163" s="218"/>
      <c r="FR163" s="218"/>
      <c r="FS163" s="218"/>
      <c r="FT163" s="218"/>
      <c r="FU163" s="218"/>
      <c r="FV163" s="218"/>
      <c r="FW163" s="218"/>
      <c r="FX163" s="218"/>
      <c r="FY163" s="218"/>
      <c r="FZ163" s="218"/>
      <c r="GA163" s="218"/>
      <c r="GB163" s="218"/>
      <c r="GC163" s="218"/>
      <c r="GD163" s="218"/>
      <c r="GE163" s="218"/>
      <c r="GF163" s="218"/>
      <c r="GG163" s="218"/>
      <c r="GH163" s="218"/>
      <c r="GI163" s="218"/>
      <c r="GJ163" s="218"/>
      <c r="GK163" s="218"/>
      <c r="GL163" s="218"/>
      <c r="GM163" s="218"/>
      <c r="GN163" s="218"/>
      <c r="GO163" s="218"/>
      <c r="GP163" s="218"/>
      <c r="GQ163" s="218"/>
      <c r="GR163" s="218"/>
      <c r="GS163" s="218"/>
      <c r="GT163" s="218"/>
      <c r="GU163" s="218"/>
      <c r="GV163" s="218"/>
      <c r="GW163" s="218"/>
      <c r="GX163" s="218"/>
      <c r="GY163" s="218"/>
      <c r="GZ163" s="218"/>
      <c r="HA163" s="218"/>
      <c r="HB163" s="218"/>
      <c r="HC163" s="218"/>
      <c r="HD163" s="218"/>
      <c r="HE163" s="218"/>
      <c r="HF163" s="218"/>
      <c r="HG163" s="218"/>
      <c r="HH163" s="218"/>
      <c r="HI163" s="218"/>
      <c r="HJ163" s="218"/>
      <c r="HK163" s="218"/>
      <c r="HL163" s="218"/>
      <c r="HM163" s="218"/>
      <c r="HN163" s="218"/>
      <c r="HO163" s="218"/>
      <c r="HP163" s="218"/>
      <c r="HQ163" s="218"/>
      <c r="HR163" s="218"/>
      <c r="HS163" s="218"/>
      <c r="HT163" s="218"/>
      <c r="HU163" s="218"/>
      <c r="HV163" s="218"/>
      <c r="HW163" s="218"/>
      <c r="HX163" s="218"/>
      <c r="HY163" s="218"/>
      <c r="HZ163" s="218"/>
      <c r="IA163" s="218"/>
      <c r="IB163" s="218"/>
      <c r="IC163" s="218"/>
      <c r="ID163" s="218"/>
      <c r="IE163" s="218"/>
      <c r="IF163" s="218"/>
      <c r="IG163" s="218"/>
      <c r="IH163" s="218"/>
      <c r="II163" s="218"/>
      <c r="IJ163" s="218"/>
      <c r="IK163" s="218"/>
      <c r="IL163" s="218"/>
      <c r="IM163" s="218"/>
      <c r="IN163" s="218"/>
      <c r="IO163" s="218"/>
      <c r="IP163" s="218"/>
      <c r="IQ163" s="218"/>
      <c r="IR163" s="218"/>
      <c r="IS163" s="218"/>
      <c r="IT163" s="218"/>
      <c r="IU163" s="218"/>
      <c r="IV163" s="218"/>
    </row>
    <row r="164" spans="2:256" s="133" customFormat="1">
      <c r="B164" s="311"/>
      <c r="C164" s="134"/>
      <c r="D164" s="295" t="s">
        <v>544</v>
      </c>
      <c r="E164" s="280" t="s">
        <v>18</v>
      </c>
      <c r="F164" s="281">
        <v>1</v>
      </c>
      <c r="G164" s="275"/>
      <c r="H164" s="276"/>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2"/>
      <c r="AJ164" s="222"/>
      <c r="AK164" s="222"/>
      <c r="AL164" s="222"/>
      <c r="AM164" s="222"/>
      <c r="AN164" s="222"/>
      <c r="AO164" s="222"/>
      <c r="AP164" s="222"/>
      <c r="AQ164" s="222"/>
      <c r="AR164" s="222"/>
      <c r="AS164" s="222"/>
      <c r="AT164" s="222"/>
      <c r="AU164" s="222"/>
      <c r="AV164" s="222"/>
      <c r="AW164" s="222"/>
      <c r="AX164" s="222"/>
      <c r="AY164" s="272"/>
      <c r="AZ164" s="248"/>
      <c r="BA164" s="249"/>
      <c r="BB164" s="250">
        <f t="shared" si="40"/>
        <v>0</v>
      </c>
      <c r="BC164" s="250">
        <f t="shared" si="41"/>
        <v>0</v>
      </c>
      <c r="BD164" s="250">
        <f t="shared" si="42"/>
        <v>0</v>
      </c>
      <c r="BE164" s="272"/>
      <c r="BF164" s="252"/>
      <c r="BG164" s="253"/>
      <c r="BH164" s="253">
        <f t="shared" si="36"/>
        <v>0</v>
      </c>
      <c r="BI164" s="253">
        <f t="shared" si="37"/>
        <v>0</v>
      </c>
      <c r="BJ164" s="273"/>
      <c r="BK164" s="255">
        <f t="shared" si="38"/>
        <v>0</v>
      </c>
      <c r="BL164" s="256">
        <f t="shared" si="39"/>
        <v>0</v>
      </c>
      <c r="BM164" s="222"/>
      <c r="BN164" s="222"/>
      <c r="BO164" s="222"/>
      <c r="BP164" s="222"/>
      <c r="BQ164" s="222"/>
      <c r="BR164" s="222"/>
      <c r="BS164" s="222"/>
      <c r="BT164" s="222"/>
      <c r="BU164" s="222"/>
      <c r="BV164" s="222"/>
      <c r="BW164" s="222"/>
      <c r="BX164" s="222"/>
      <c r="BY164" s="222"/>
      <c r="BZ164" s="222"/>
      <c r="CA164" s="222"/>
      <c r="CB164" s="222"/>
      <c r="CC164" s="222"/>
      <c r="CD164" s="222"/>
      <c r="CE164" s="222"/>
      <c r="CF164" s="222"/>
      <c r="CG164" s="222"/>
      <c r="CH164" s="222"/>
      <c r="CI164" s="222"/>
      <c r="CJ164" s="222"/>
      <c r="CK164" s="222"/>
      <c r="CL164" s="222"/>
      <c r="CM164" s="222"/>
      <c r="CN164" s="222"/>
      <c r="CO164" s="222"/>
      <c r="CP164" s="222"/>
      <c r="CQ164" s="222"/>
      <c r="CR164" s="222"/>
      <c r="CS164" s="222"/>
      <c r="CT164" s="222"/>
      <c r="CU164" s="222"/>
      <c r="CV164" s="222"/>
      <c r="CW164" s="222"/>
      <c r="CX164" s="222"/>
      <c r="CY164" s="222"/>
      <c r="CZ164" s="222"/>
      <c r="DA164" s="222"/>
      <c r="DB164" s="222"/>
      <c r="DC164" s="222"/>
      <c r="DD164" s="222"/>
      <c r="DE164" s="222"/>
      <c r="DF164" s="222"/>
      <c r="DG164" s="222"/>
      <c r="DH164" s="222"/>
      <c r="DI164" s="222"/>
      <c r="DJ164" s="222"/>
      <c r="DK164" s="222"/>
      <c r="DL164" s="222"/>
      <c r="DM164" s="222"/>
      <c r="DN164" s="222"/>
      <c r="DO164" s="222"/>
      <c r="DP164" s="222"/>
      <c r="DQ164" s="222"/>
      <c r="DR164" s="222"/>
      <c r="DS164" s="222"/>
      <c r="DT164" s="222"/>
      <c r="DU164" s="222"/>
      <c r="DV164" s="222"/>
      <c r="DW164" s="222"/>
      <c r="DX164" s="222"/>
      <c r="DY164" s="222"/>
      <c r="DZ164" s="222"/>
      <c r="EA164" s="222"/>
      <c r="EB164" s="222"/>
      <c r="EC164" s="222"/>
      <c r="ED164" s="222"/>
      <c r="EE164" s="222"/>
      <c r="EF164" s="222"/>
      <c r="EG164" s="222"/>
      <c r="EH164" s="222"/>
      <c r="EI164" s="222"/>
      <c r="EJ164" s="222"/>
      <c r="EK164" s="222"/>
      <c r="EL164" s="222"/>
      <c r="EM164" s="222"/>
      <c r="EN164" s="222"/>
      <c r="EO164" s="222"/>
      <c r="EP164" s="222"/>
      <c r="EQ164" s="222"/>
      <c r="ER164" s="222"/>
      <c r="ES164" s="222"/>
      <c r="ET164" s="222"/>
      <c r="EU164" s="222"/>
      <c r="EV164" s="222"/>
      <c r="EW164" s="222"/>
      <c r="EX164" s="222"/>
      <c r="EY164" s="222"/>
      <c r="EZ164" s="222"/>
      <c r="FA164" s="222"/>
      <c r="FB164" s="222"/>
      <c r="FC164" s="222"/>
      <c r="FD164" s="222"/>
      <c r="FE164" s="222"/>
      <c r="FF164" s="222"/>
      <c r="FG164" s="222"/>
      <c r="FH164" s="222"/>
      <c r="FI164" s="222"/>
      <c r="FJ164" s="222"/>
      <c r="FK164" s="222"/>
      <c r="FL164" s="222"/>
      <c r="FM164" s="222"/>
      <c r="FN164" s="222"/>
      <c r="FO164" s="222"/>
      <c r="FP164" s="222"/>
      <c r="FQ164" s="222"/>
      <c r="FR164" s="222"/>
      <c r="FS164" s="222"/>
      <c r="FT164" s="222"/>
      <c r="FU164" s="222"/>
      <c r="FV164" s="222"/>
      <c r="FW164" s="222"/>
      <c r="FX164" s="222"/>
      <c r="FY164" s="222"/>
      <c r="FZ164" s="222"/>
      <c r="GA164" s="222"/>
      <c r="GB164" s="222"/>
      <c r="GC164" s="222"/>
      <c r="GD164" s="222"/>
      <c r="GE164" s="222"/>
      <c r="GF164" s="222"/>
      <c r="GG164" s="222"/>
      <c r="GH164" s="222"/>
      <c r="GI164" s="222"/>
      <c r="GJ164" s="222"/>
      <c r="GK164" s="222"/>
      <c r="GL164" s="222"/>
      <c r="GM164" s="222"/>
      <c r="GN164" s="222"/>
      <c r="GO164" s="222"/>
      <c r="GP164" s="222"/>
      <c r="GQ164" s="222"/>
      <c r="GR164" s="222"/>
      <c r="GS164" s="222"/>
      <c r="GT164" s="222"/>
      <c r="GU164" s="222"/>
      <c r="GV164" s="222"/>
      <c r="GW164" s="222"/>
      <c r="GX164" s="222"/>
      <c r="GY164" s="222"/>
      <c r="GZ164" s="222"/>
      <c r="HA164" s="222"/>
      <c r="HB164" s="222"/>
      <c r="HC164" s="222"/>
      <c r="HD164" s="222"/>
      <c r="HE164" s="222"/>
      <c r="HF164" s="222"/>
      <c r="HG164" s="222"/>
      <c r="HH164" s="222"/>
      <c r="HI164" s="222"/>
      <c r="HJ164" s="222"/>
      <c r="HK164" s="222"/>
      <c r="HL164" s="222"/>
      <c r="HM164" s="222"/>
      <c r="HN164" s="222"/>
      <c r="HO164" s="222"/>
      <c r="HP164" s="222"/>
      <c r="HQ164" s="222"/>
      <c r="HR164" s="222"/>
      <c r="HS164" s="222"/>
      <c r="HT164" s="222"/>
      <c r="HU164" s="222"/>
      <c r="HV164" s="222"/>
      <c r="HW164" s="222"/>
      <c r="HX164" s="222"/>
      <c r="HY164" s="222"/>
      <c r="HZ164" s="222"/>
      <c r="IA164" s="222"/>
      <c r="IB164" s="222"/>
      <c r="IC164" s="222"/>
      <c r="ID164" s="222"/>
      <c r="IE164" s="222"/>
      <c r="IF164" s="222"/>
      <c r="IG164" s="222"/>
      <c r="IH164" s="222"/>
      <c r="II164" s="222"/>
      <c r="IJ164" s="222"/>
      <c r="IK164" s="222"/>
      <c r="IL164" s="222"/>
      <c r="IM164" s="222"/>
      <c r="IN164" s="222"/>
      <c r="IO164" s="222"/>
      <c r="IP164" s="222"/>
      <c r="IQ164" s="222"/>
      <c r="IR164" s="222"/>
      <c r="IS164" s="222"/>
      <c r="IT164" s="222"/>
      <c r="IU164" s="222"/>
      <c r="IV164" s="222"/>
    </row>
    <row r="165" spans="2:256" s="133" customFormat="1">
      <c r="B165" s="311"/>
      <c r="C165" s="292" t="s">
        <v>524</v>
      </c>
      <c r="D165" s="214" t="s">
        <v>526</v>
      </c>
      <c r="E165" s="368"/>
      <c r="F165" s="368"/>
      <c r="G165" s="368"/>
      <c r="H165" s="36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51"/>
      <c r="AZ165" s="248"/>
      <c r="BA165" s="249"/>
      <c r="BB165" s="250" t="str">
        <f t="shared" si="40"/>
        <v xml:space="preserve"> </v>
      </c>
      <c r="BC165" s="250" t="str">
        <f t="shared" si="41"/>
        <v xml:space="preserve"> </v>
      </c>
      <c r="BD165" s="250" t="str">
        <f t="shared" si="42"/>
        <v xml:space="preserve"> </v>
      </c>
      <c r="BE165" s="251"/>
      <c r="BF165" s="252"/>
      <c r="BG165" s="253"/>
      <c r="BH165" s="253" t="str">
        <f t="shared" si="36"/>
        <v xml:space="preserve"> </v>
      </c>
      <c r="BI165" s="253" t="str">
        <f t="shared" si="37"/>
        <v xml:space="preserve"> </v>
      </c>
      <c r="BJ165" s="254"/>
      <c r="BK165" s="255" t="str">
        <f t="shared" si="38"/>
        <v xml:space="preserve"> </v>
      </c>
      <c r="BL165" s="256" t="str">
        <f t="shared" si="39"/>
        <v xml:space="preserve"> </v>
      </c>
      <c r="BM165" s="218"/>
      <c r="BN165" s="218"/>
      <c r="BO165" s="218"/>
      <c r="BP165" s="218"/>
      <c r="BQ165" s="218"/>
      <c r="BR165" s="218"/>
      <c r="BS165" s="218"/>
      <c r="BT165" s="218"/>
      <c r="BU165" s="218"/>
      <c r="BV165" s="218"/>
      <c r="BW165" s="218"/>
      <c r="BX165" s="218"/>
      <c r="BY165" s="218"/>
      <c r="BZ165" s="218"/>
      <c r="CA165" s="218"/>
      <c r="CB165" s="218"/>
      <c r="CC165" s="218"/>
      <c r="CD165" s="218"/>
      <c r="CE165" s="218"/>
      <c r="CF165" s="218"/>
      <c r="CG165" s="218"/>
      <c r="CH165" s="218"/>
      <c r="CI165" s="218"/>
      <c r="CJ165" s="218"/>
      <c r="CK165" s="218"/>
      <c r="CL165" s="218"/>
      <c r="CM165" s="218"/>
      <c r="CN165" s="218"/>
      <c r="CO165" s="218"/>
      <c r="CP165" s="218"/>
      <c r="CQ165" s="218"/>
      <c r="CR165" s="218"/>
      <c r="CS165" s="218"/>
      <c r="CT165" s="218"/>
      <c r="CU165" s="218"/>
      <c r="CV165" s="218"/>
      <c r="CW165" s="218"/>
      <c r="CX165" s="218"/>
      <c r="CY165" s="218"/>
      <c r="CZ165" s="218"/>
      <c r="DA165" s="218"/>
      <c r="DB165" s="218"/>
      <c r="DC165" s="218"/>
      <c r="DD165" s="218"/>
      <c r="DE165" s="218"/>
      <c r="DF165" s="218"/>
      <c r="DG165" s="218"/>
      <c r="DH165" s="218"/>
      <c r="DI165" s="218"/>
      <c r="DJ165" s="218"/>
      <c r="DK165" s="218"/>
      <c r="DL165" s="218"/>
      <c r="DM165" s="218"/>
      <c r="DN165" s="218"/>
      <c r="DO165" s="218"/>
      <c r="DP165" s="218"/>
      <c r="DQ165" s="218"/>
      <c r="DR165" s="218"/>
      <c r="DS165" s="218"/>
      <c r="DT165" s="218"/>
      <c r="DU165" s="218"/>
      <c r="DV165" s="218"/>
      <c r="DW165" s="218"/>
      <c r="DX165" s="218"/>
      <c r="DY165" s="218"/>
      <c r="DZ165" s="218"/>
      <c r="EA165" s="218"/>
      <c r="EB165" s="218"/>
      <c r="EC165" s="218"/>
      <c r="ED165" s="218"/>
      <c r="EE165" s="218"/>
      <c r="EF165" s="218"/>
      <c r="EG165" s="218"/>
      <c r="EH165" s="218"/>
      <c r="EI165" s="218"/>
      <c r="EJ165" s="218"/>
      <c r="EK165" s="218"/>
      <c r="EL165" s="218"/>
      <c r="EM165" s="218"/>
      <c r="EN165" s="218"/>
      <c r="EO165" s="218"/>
      <c r="EP165" s="218"/>
      <c r="EQ165" s="218"/>
      <c r="ER165" s="218"/>
      <c r="ES165" s="218"/>
      <c r="ET165" s="218"/>
      <c r="EU165" s="218"/>
      <c r="EV165" s="218"/>
      <c r="EW165" s="218"/>
      <c r="EX165" s="218"/>
      <c r="EY165" s="218"/>
      <c r="EZ165" s="218"/>
      <c r="FA165" s="218"/>
      <c r="FB165" s="218"/>
      <c r="FC165" s="218"/>
      <c r="FD165" s="218"/>
      <c r="FE165" s="218"/>
      <c r="FF165" s="218"/>
      <c r="FG165" s="218"/>
      <c r="FH165" s="218"/>
      <c r="FI165" s="218"/>
      <c r="FJ165" s="218"/>
      <c r="FK165" s="218"/>
      <c r="FL165" s="218"/>
      <c r="FM165" s="218"/>
      <c r="FN165" s="218"/>
      <c r="FO165" s="218"/>
      <c r="FP165" s="218"/>
      <c r="FQ165" s="218"/>
      <c r="FR165" s="218"/>
      <c r="FS165" s="218"/>
      <c r="FT165" s="218"/>
      <c r="FU165" s="218"/>
      <c r="FV165" s="218"/>
      <c r="FW165" s="218"/>
      <c r="FX165" s="218"/>
      <c r="FY165" s="218"/>
      <c r="FZ165" s="218"/>
      <c r="GA165" s="218"/>
      <c r="GB165" s="218"/>
      <c r="GC165" s="218"/>
      <c r="GD165" s="218"/>
      <c r="GE165" s="218"/>
      <c r="GF165" s="218"/>
      <c r="GG165" s="218"/>
      <c r="GH165" s="218"/>
      <c r="GI165" s="218"/>
      <c r="GJ165" s="218"/>
      <c r="GK165" s="218"/>
      <c r="GL165" s="218"/>
      <c r="GM165" s="218"/>
      <c r="GN165" s="218"/>
      <c r="GO165" s="218"/>
      <c r="GP165" s="218"/>
      <c r="GQ165" s="218"/>
      <c r="GR165" s="218"/>
      <c r="GS165" s="218"/>
      <c r="GT165" s="218"/>
      <c r="GU165" s="218"/>
      <c r="GV165" s="218"/>
      <c r="GW165" s="218"/>
      <c r="GX165" s="218"/>
      <c r="GY165" s="218"/>
      <c r="GZ165" s="218"/>
      <c r="HA165" s="218"/>
      <c r="HB165" s="218"/>
      <c r="HC165" s="218"/>
      <c r="HD165" s="218"/>
      <c r="HE165" s="218"/>
      <c r="HF165" s="218"/>
      <c r="HG165" s="218"/>
      <c r="HH165" s="218"/>
      <c r="HI165" s="218"/>
      <c r="HJ165" s="218"/>
      <c r="HK165" s="218"/>
      <c r="HL165" s="218"/>
      <c r="HM165" s="218"/>
      <c r="HN165" s="218"/>
      <c r="HO165" s="218"/>
      <c r="HP165" s="218"/>
      <c r="HQ165" s="218"/>
      <c r="HR165" s="218"/>
      <c r="HS165" s="218"/>
      <c r="HT165" s="218"/>
      <c r="HU165" s="218"/>
      <c r="HV165" s="218"/>
      <c r="HW165" s="218"/>
      <c r="HX165" s="218"/>
      <c r="HY165" s="218"/>
      <c r="HZ165" s="218"/>
      <c r="IA165" s="218"/>
      <c r="IB165" s="218"/>
      <c r="IC165" s="218"/>
      <c r="ID165" s="218"/>
      <c r="IE165" s="218"/>
      <c r="IF165" s="218"/>
      <c r="IG165" s="218"/>
      <c r="IH165" s="218"/>
      <c r="II165" s="218"/>
      <c r="IJ165" s="218"/>
      <c r="IK165" s="218"/>
      <c r="IL165" s="218"/>
      <c r="IM165" s="218"/>
      <c r="IN165" s="218"/>
      <c r="IO165" s="218"/>
      <c r="IP165" s="218"/>
      <c r="IQ165" s="218"/>
      <c r="IR165" s="218"/>
      <c r="IS165" s="218"/>
      <c r="IT165" s="218"/>
      <c r="IU165" s="218"/>
      <c r="IV165" s="218"/>
    </row>
    <row r="166" spans="2:256" s="133" customFormat="1" ht="25.5">
      <c r="B166" s="311"/>
      <c r="C166" s="134"/>
      <c r="D166" s="295" t="s">
        <v>545</v>
      </c>
      <c r="E166" s="280" t="s">
        <v>18</v>
      </c>
      <c r="F166" s="281">
        <v>1</v>
      </c>
      <c r="G166" s="275"/>
      <c r="H166" s="276"/>
      <c r="I166" s="222"/>
      <c r="J166" s="222"/>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222"/>
      <c r="AG166" s="222"/>
      <c r="AH166" s="222"/>
      <c r="AI166" s="222"/>
      <c r="AJ166" s="222"/>
      <c r="AK166" s="222"/>
      <c r="AL166" s="222"/>
      <c r="AM166" s="222"/>
      <c r="AN166" s="222"/>
      <c r="AO166" s="222"/>
      <c r="AP166" s="222"/>
      <c r="AQ166" s="222"/>
      <c r="AR166" s="222"/>
      <c r="AS166" s="222"/>
      <c r="AT166" s="222"/>
      <c r="AU166" s="222"/>
      <c r="AV166" s="222"/>
      <c r="AW166" s="222"/>
      <c r="AX166" s="222"/>
      <c r="AY166" s="272"/>
      <c r="AZ166" s="248"/>
      <c r="BA166" s="249"/>
      <c r="BB166" s="250">
        <f t="shared" si="40"/>
        <v>0</v>
      </c>
      <c r="BC166" s="250">
        <f t="shared" si="41"/>
        <v>0</v>
      </c>
      <c r="BD166" s="250">
        <f t="shared" si="42"/>
        <v>0</v>
      </c>
      <c r="BE166" s="272"/>
      <c r="BF166" s="252"/>
      <c r="BG166" s="253"/>
      <c r="BH166" s="253">
        <f t="shared" si="36"/>
        <v>0</v>
      </c>
      <c r="BI166" s="253">
        <f t="shared" si="37"/>
        <v>0</v>
      </c>
      <c r="BJ166" s="273"/>
      <c r="BK166" s="255">
        <f t="shared" si="38"/>
        <v>0</v>
      </c>
      <c r="BL166" s="256">
        <f t="shared" si="39"/>
        <v>0</v>
      </c>
      <c r="BM166" s="222"/>
      <c r="BN166" s="222"/>
      <c r="BO166" s="222"/>
      <c r="BP166" s="222"/>
      <c r="BQ166" s="222"/>
      <c r="BR166" s="222"/>
      <c r="BS166" s="222"/>
      <c r="BT166" s="222"/>
      <c r="BU166" s="222"/>
      <c r="BV166" s="222"/>
      <c r="BW166" s="222"/>
      <c r="BX166" s="222"/>
      <c r="BY166" s="222"/>
      <c r="BZ166" s="222"/>
      <c r="CA166" s="222"/>
      <c r="CB166" s="222"/>
      <c r="CC166" s="222"/>
      <c r="CD166" s="222"/>
      <c r="CE166" s="222"/>
      <c r="CF166" s="222"/>
      <c r="CG166" s="222"/>
      <c r="CH166" s="222"/>
      <c r="CI166" s="222"/>
      <c r="CJ166" s="222"/>
      <c r="CK166" s="222"/>
      <c r="CL166" s="222"/>
      <c r="CM166" s="222"/>
      <c r="CN166" s="222"/>
      <c r="CO166" s="222"/>
      <c r="CP166" s="222"/>
      <c r="CQ166" s="222"/>
      <c r="CR166" s="222"/>
      <c r="CS166" s="222"/>
      <c r="CT166" s="222"/>
      <c r="CU166" s="222"/>
      <c r="CV166" s="222"/>
      <c r="CW166" s="222"/>
      <c r="CX166" s="222"/>
      <c r="CY166" s="222"/>
      <c r="CZ166" s="222"/>
      <c r="DA166" s="222"/>
      <c r="DB166" s="222"/>
      <c r="DC166" s="222"/>
      <c r="DD166" s="222"/>
      <c r="DE166" s="222"/>
      <c r="DF166" s="222"/>
      <c r="DG166" s="222"/>
      <c r="DH166" s="222"/>
      <c r="DI166" s="222"/>
      <c r="DJ166" s="222"/>
      <c r="DK166" s="222"/>
      <c r="DL166" s="222"/>
      <c r="DM166" s="222"/>
      <c r="DN166" s="222"/>
      <c r="DO166" s="222"/>
      <c r="DP166" s="222"/>
      <c r="DQ166" s="222"/>
      <c r="DR166" s="222"/>
      <c r="DS166" s="222"/>
      <c r="DT166" s="222"/>
      <c r="DU166" s="222"/>
      <c r="DV166" s="222"/>
      <c r="DW166" s="222"/>
      <c r="DX166" s="222"/>
      <c r="DY166" s="222"/>
      <c r="DZ166" s="222"/>
      <c r="EA166" s="222"/>
      <c r="EB166" s="222"/>
      <c r="EC166" s="222"/>
      <c r="ED166" s="222"/>
      <c r="EE166" s="222"/>
      <c r="EF166" s="222"/>
      <c r="EG166" s="222"/>
      <c r="EH166" s="222"/>
      <c r="EI166" s="222"/>
      <c r="EJ166" s="222"/>
      <c r="EK166" s="222"/>
      <c r="EL166" s="222"/>
      <c r="EM166" s="222"/>
      <c r="EN166" s="222"/>
      <c r="EO166" s="222"/>
      <c r="EP166" s="222"/>
      <c r="EQ166" s="222"/>
      <c r="ER166" s="222"/>
      <c r="ES166" s="222"/>
      <c r="ET166" s="222"/>
      <c r="EU166" s="222"/>
      <c r="EV166" s="222"/>
      <c r="EW166" s="222"/>
      <c r="EX166" s="222"/>
      <c r="EY166" s="222"/>
      <c r="EZ166" s="222"/>
      <c r="FA166" s="222"/>
      <c r="FB166" s="222"/>
      <c r="FC166" s="222"/>
      <c r="FD166" s="222"/>
      <c r="FE166" s="222"/>
      <c r="FF166" s="222"/>
      <c r="FG166" s="222"/>
      <c r="FH166" s="222"/>
      <c r="FI166" s="222"/>
      <c r="FJ166" s="222"/>
      <c r="FK166" s="222"/>
      <c r="FL166" s="222"/>
      <c r="FM166" s="222"/>
      <c r="FN166" s="222"/>
      <c r="FO166" s="222"/>
      <c r="FP166" s="222"/>
      <c r="FQ166" s="222"/>
      <c r="FR166" s="222"/>
      <c r="FS166" s="222"/>
      <c r="FT166" s="222"/>
      <c r="FU166" s="222"/>
      <c r="FV166" s="222"/>
      <c r="FW166" s="222"/>
      <c r="FX166" s="222"/>
      <c r="FY166" s="222"/>
      <c r="FZ166" s="222"/>
      <c r="GA166" s="222"/>
      <c r="GB166" s="222"/>
      <c r="GC166" s="222"/>
      <c r="GD166" s="222"/>
      <c r="GE166" s="222"/>
      <c r="GF166" s="222"/>
      <c r="GG166" s="222"/>
      <c r="GH166" s="222"/>
      <c r="GI166" s="222"/>
      <c r="GJ166" s="222"/>
      <c r="GK166" s="222"/>
      <c r="GL166" s="222"/>
      <c r="GM166" s="222"/>
      <c r="GN166" s="222"/>
      <c r="GO166" s="222"/>
      <c r="GP166" s="222"/>
      <c r="GQ166" s="222"/>
      <c r="GR166" s="222"/>
      <c r="GS166" s="222"/>
      <c r="GT166" s="222"/>
      <c r="GU166" s="222"/>
      <c r="GV166" s="222"/>
      <c r="GW166" s="222"/>
      <c r="GX166" s="222"/>
      <c r="GY166" s="222"/>
      <c r="GZ166" s="222"/>
      <c r="HA166" s="222"/>
      <c r="HB166" s="222"/>
      <c r="HC166" s="222"/>
      <c r="HD166" s="222"/>
      <c r="HE166" s="222"/>
      <c r="HF166" s="222"/>
      <c r="HG166" s="222"/>
      <c r="HH166" s="222"/>
      <c r="HI166" s="222"/>
      <c r="HJ166" s="222"/>
      <c r="HK166" s="222"/>
      <c r="HL166" s="222"/>
      <c r="HM166" s="222"/>
      <c r="HN166" s="222"/>
      <c r="HO166" s="222"/>
      <c r="HP166" s="222"/>
      <c r="HQ166" s="222"/>
      <c r="HR166" s="222"/>
      <c r="HS166" s="222"/>
      <c r="HT166" s="222"/>
      <c r="HU166" s="222"/>
      <c r="HV166" s="222"/>
      <c r="HW166" s="222"/>
      <c r="HX166" s="222"/>
      <c r="HY166" s="222"/>
      <c r="HZ166" s="222"/>
      <c r="IA166" s="222"/>
      <c r="IB166" s="222"/>
      <c r="IC166" s="222"/>
      <c r="ID166" s="222"/>
      <c r="IE166" s="222"/>
      <c r="IF166" s="222"/>
      <c r="IG166" s="222"/>
      <c r="IH166" s="222"/>
      <c r="II166" s="222"/>
      <c r="IJ166" s="222"/>
      <c r="IK166" s="222"/>
      <c r="IL166" s="222"/>
      <c r="IM166" s="222"/>
      <c r="IN166" s="222"/>
      <c r="IO166" s="222"/>
      <c r="IP166" s="222"/>
      <c r="IQ166" s="222"/>
      <c r="IR166" s="222"/>
      <c r="IS166" s="222"/>
      <c r="IT166" s="222"/>
      <c r="IU166" s="222"/>
      <c r="IV166" s="222"/>
    </row>
    <row r="167" spans="2:256" s="133" customFormat="1">
      <c r="B167" s="311"/>
      <c r="C167" s="292" t="s">
        <v>524</v>
      </c>
      <c r="D167" s="214" t="s">
        <v>526</v>
      </c>
      <c r="E167" s="368"/>
      <c r="F167" s="368"/>
      <c r="G167" s="368"/>
      <c r="H167" s="36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8"/>
      <c r="AL167" s="218"/>
      <c r="AM167" s="218"/>
      <c r="AN167" s="218"/>
      <c r="AO167" s="218"/>
      <c r="AP167" s="218"/>
      <c r="AQ167" s="218"/>
      <c r="AR167" s="218"/>
      <c r="AS167" s="218"/>
      <c r="AT167" s="218"/>
      <c r="AU167" s="218"/>
      <c r="AV167" s="218"/>
      <c r="AW167" s="218"/>
      <c r="AX167" s="218"/>
      <c r="AY167" s="251"/>
      <c r="AZ167" s="248"/>
      <c r="BA167" s="249"/>
      <c r="BB167" s="250" t="str">
        <f t="shared" si="40"/>
        <v xml:space="preserve"> </v>
      </c>
      <c r="BC167" s="250" t="str">
        <f t="shared" si="41"/>
        <v xml:space="preserve"> </v>
      </c>
      <c r="BD167" s="250" t="str">
        <f t="shared" si="42"/>
        <v xml:space="preserve"> </v>
      </c>
      <c r="BE167" s="251"/>
      <c r="BF167" s="252"/>
      <c r="BG167" s="253"/>
      <c r="BH167" s="253" t="str">
        <f t="shared" si="36"/>
        <v xml:space="preserve"> </v>
      </c>
      <c r="BI167" s="253" t="str">
        <f t="shared" si="37"/>
        <v xml:space="preserve"> </v>
      </c>
      <c r="BJ167" s="254"/>
      <c r="BK167" s="255" t="str">
        <f t="shared" si="38"/>
        <v xml:space="preserve"> </v>
      </c>
      <c r="BL167" s="256" t="str">
        <f t="shared" si="39"/>
        <v xml:space="preserve"> </v>
      </c>
      <c r="BM167" s="218"/>
      <c r="BN167" s="218"/>
      <c r="BO167" s="218"/>
      <c r="BP167" s="218"/>
      <c r="BQ167" s="218"/>
      <c r="BR167" s="218"/>
      <c r="BS167" s="218"/>
      <c r="BT167" s="218"/>
      <c r="BU167" s="218"/>
      <c r="BV167" s="218"/>
      <c r="BW167" s="218"/>
      <c r="BX167" s="218"/>
      <c r="BY167" s="218"/>
      <c r="BZ167" s="218"/>
      <c r="CA167" s="218"/>
      <c r="CB167" s="218"/>
      <c r="CC167" s="218"/>
      <c r="CD167" s="218"/>
      <c r="CE167" s="218"/>
      <c r="CF167" s="218"/>
      <c r="CG167" s="218"/>
      <c r="CH167" s="218"/>
      <c r="CI167" s="218"/>
      <c r="CJ167" s="218"/>
      <c r="CK167" s="218"/>
      <c r="CL167" s="218"/>
      <c r="CM167" s="218"/>
      <c r="CN167" s="218"/>
      <c r="CO167" s="218"/>
      <c r="CP167" s="218"/>
      <c r="CQ167" s="218"/>
      <c r="CR167" s="218"/>
      <c r="CS167" s="218"/>
      <c r="CT167" s="218"/>
      <c r="CU167" s="218"/>
      <c r="CV167" s="218"/>
      <c r="CW167" s="218"/>
      <c r="CX167" s="218"/>
      <c r="CY167" s="218"/>
      <c r="CZ167" s="218"/>
      <c r="DA167" s="218"/>
      <c r="DB167" s="218"/>
      <c r="DC167" s="218"/>
      <c r="DD167" s="218"/>
      <c r="DE167" s="218"/>
      <c r="DF167" s="218"/>
      <c r="DG167" s="218"/>
      <c r="DH167" s="218"/>
      <c r="DI167" s="218"/>
      <c r="DJ167" s="218"/>
      <c r="DK167" s="218"/>
      <c r="DL167" s="218"/>
      <c r="DM167" s="218"/>
      <c r="DN167" s="218"/>
      <c r="DO167" s="218"/>
      <c r="DP167" s="218"/>
      <c r="DQ167" s="218"/>
      <c r="DR167" s="218"/>
      <c r="DS167" s="218"/>
      <c r="DT167" s="218"/>
      <c r="DU167" s="218"/>
      <c r="DV167" s="218"/>
      <c r="DW167" s="218"/>
      <c r="DX167" s="218"/>
      <c r="DY167" s="218"/>
      <c r="DZ167" s="218"/>
      <c r="EA167" s="218"/>
      <c r="EB167" s="218"/>
      <c r="EC167" s="218"/>
      <c r="ED167" s="218"/>
      <c r="EE167" s="218"/>
      <c r="EF167" s="218"/>
      <c r="EG167" s="218"/>
      <c r="EH167" s="218"/>
      <c r="EI167" s="218"/>
      <c r="EJ167" s="218"/>
      <c r="EK167" s="218"/>
      <c r="EL167" s="218"/>
      <c r="EM167" s="218"/>
      <c r="EN167" s="218"/>
      <c r="EO167" s="218"/>
      <c r="EP167" s="218"/>
      <c r="EQ167" s="218"/>
      <c r="ER167" s="218"/>
      <c r="ES167" s="218"/>
      <c r="ET167" s="218"/>
      <c r="EU167" s="218"/>
      <c r="EV167" s="218"/>
      <c r="EW167" s="218"/>
      <c r="EX167" s="218"/>
      <c r="EY167" s="218"/>
      <c r="EZ167" s="218"/>
      <c r="FA167" s="218"/>
      <c r="FB167" s="218"/>
      <c r="FC167" s="218"/>
      <c r="FD167" s="218"/>
      <c r="FE167" s="218"/>
      <c r="FF167" s="218"/>
      <c r="FG167" s="218"/>
      <c r="FH167" s="218"/>
      <c r="FI167" s="218"/>
      <c r="FJ167" s="218"/>
      <c r="FK167" s="218"/>
      <c r="FL167" s="218"/>
      <c r="FM167" s="218"/>
      <c r="FN167" s="218"/>
      <c r="FO167" s="218"/>
      <c r="FP167" s="218"/>
      <c r="FQ167" s="218"/>
      <c r="FR167" s="218"/>
      <c r="FS167" s="218"/>
      <c r="FT167" s="218"/>
      <c r="FU167" s="218"/>
      <c r="FV167" s="218"/>
      <c r="FW167" s="218"/>
      <c r="FX167" s="218"/>
      <c r="FY167" s="218"/>
      <c r="FZ167" s="218"/>
      <c r="GA167" s="218"/>
      <c r="GB167" s="218"/>
      <c r="GC167" s="218"/>
      <c r="GD167" s="218"/>
      <c r="GE167" s="218"/>
      <c r="GF167" s="218"/>
      <c r="GG167" s="218"/>
      <c r="GH167" s="218"/>
      <c r="GI167" s="218"/>
      <c r="GJ167" s="218"/>
      <c r="GK167" s="218"/>
      <c r="GL167" s="218"/>
      <c r="GM167" s="218"/>
      <c r="GN167" s="218"/>
      <c r="GO167" s="218"/>
      <c r="GP167" s="218"/>
      <c r="GQ167" s="218"/>
      <c r="GR167" s="218"/>
      <c r="GS167" s="218"/>
      <c r="GT167" s="218"/>
      <c r="GU167" s="218"/>
      <c r="GV167" s="218"/>
      <c r="GW167" s="218"/>
      <c r="GX167" s="218"/>
      <c r="GY167" s="218"/>
      <c r="GZ167" s="218"/>
      <c r="HA167" s="218"/>
      <c r="HB167" s="218"/>
      <c r="HC167" s="218"/>
      <c r="HD167" s="218"/>
      <c r="HE167" s="218"/>
      <c r="HF167" s="218"/>
      <c r="HG167" s="218"/>
      <c r="HH167" s="218"/>
      <c r="HI167" s="218"/>
      <c r="HJ167" s="218"/>
      <c r="HK167" s="218"/>
      <c r="HL167" s="218"/>
      <c r="HM167" s="218"/>
      <c r="HN167" s="218"/>
      <c r="HO167" s="218"/>
      <c r="HP167" s="218"/>
      <c r="HQ167" s="218"/>
      <c r="HR167" s="218"/>
      <c r="HS167" s="218"/>
      <c r="HT167" s="218"/>
      <c r="HU167" s="218"/>
      <c r="HV167" s="218"/>
      <c r="HW167" s="218"/>
      <c r="HX167" s="218"/>
      <c r="HY167" s="218"/>
      <c r="HZ167" s="218"/>
      <c r="IA167" s="218"/>
      <c r="IB167" s="218"/>
      <c r="IC167" s="218"/>
      <c r="ID167" s="218"/>
      <c r="IE167" s="218"/>
      <c r="IF167" s="218"/>
      <c r="IG167" s="218"/>
      <c r="IH167" s="218"/>
      <c r="II167" s="218"/>
      <c r="IJ167" s="218"/>
      <c r="IK167" s="218"/>
      <c r="IL167" s="218"/>
      <c r="IM167" s="218"/>
      <c r="IN167" s="218"/>
      <c r="IO167" s="218"/>
      <c r="IP167" s="218"/>
      <c r="IQ167" s="218"/>
      <c r="IR167" s="218"/>
      <c r="IS167" s="218"/>
      <c r="IT167" s="218"/>
      <c r="IU167" s="218"/>
      <c r="IV167" s="218"/>
    </row>
    <row r="168" spans="2:256" s="133" customFormat="1" ht="25.5">
      <c r="B168" s="311"/>
      <c r="C168" s="134"/>
      <c r="D168" s="295" t="s">
        <v>546</v>
      </c>
      <c r="E168" s="280" t="s">
        <v>18</v>
      </c>
      <c r="F168" s="281">
        <v>1</v>
      </c>
      <c r="G168" s="275"/>
      <c r="H168" s="276"/>
      <c r="I168" s="222"/>
      <c r="J168" s="222"/>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22"/>
      <c r="AW168" s="222"/>
      <c r="AX168" s="222"/>
      <c r="AY168" s="272"/>
      <c r="AZ168" s="248"/>
      <c r="BA168" s="249"/>
      <c r="BB168" s="250">
        <f t="shared" ref="BB168:BB183" si="43">IF(F168=0," ",AZ168-(AZ168*BA168))</f>
        <v>0</v>
      </c>
      <c r="BC168" s="250">
        <f t="shared" ref="BC168:BC183" si="44">IF(F168=0," ",AZ168*F168)</f>
        <v>0</v>
      </c>
      <c r="BD168" s="250">
        <f t="shared" ref="BD168:BD183" si="45">IF(F168=0," ",BC168-(BC168*BA168))</f>
        <v>0</v>
      </c>
      <c r="BE168" s="272"/>
      <c r="BF168" s="252"/>
      <c r="BG168" s="253"/>
      <c r="BH168" s="253">
        <f t="shared" ref="BH168:BH183" si="46">IF(F168=0," ",IF(BF168=0,BG168,BB168*BF168))</f>
        <v>0</v>
      </c>
      <c r="BI168" s="253">
        <f t="shared" ref="BI168:BI183" si="47">IF(F168=0," ",IF(BF168=0,BG168*F168,BB168*BF168*F168))</f>
        <v>0</v>
      </c>
      <c r="BJ168" s="273"/>
      <c r="BK168" s="255">
        <f t="shared" ref="BK168:BK183" si="48">IF(F168=0," ",BB168+BH168)</f>
        <v>0</v>
      </c>
      <c r="BL168" s="256">
        <f t="shared" ref="BL168:BL183" si="49">IF(F168=0," ",BD168+BI168)</f>
        <v>0</v>
      </c>
      <c r="BM168" s="222"/>
      <c r="BN168" s="222"/>
      <c r="BO168" s="222"/>
      <c r="BP168" s="222"/>
      <c r="BQ168" s="222"/>
      <c r="BR168" s="222"/>
      <c r="BS168" s="222"/>
      <c r="BT168" s="222"/>
      <c r="BU168" s="222"/>
      <c r="BV168" s="222"/>
      <c r="BW168" s="222"/>
      <c r="BX168" s="222"/>
      <c r="BY168" s="222"/>
      <c r="BZ168" s="222"/>
      <c r="CA168" s="222"/>
      <c r="CB168" s="222"/>
      <c r="CC168" s="222"/>
      <c r="CD168" s="222"/>
      <c r="CE168" s="222"/>
      <c r="CF168" s="222"/>
      <c r="CG168" s="222"/>
      <c r="CH168" s="222"/>
      <c r="CI168" s="222"/>
      <c r="CJ168" s="222"/>
      <c r="CK168" s="222"/>
      <c r="CL168" s="222"/>
      <c r="CM168" s="222"/>
      <c r="CN168" s="222"/>
      <c r="CO168" s="222"/>
      <c r="CP168" s="222"/>
      <c r="CQ168" s="222"/>
      <c r="CR168" s="222"/>
      <c r="CS168" s="222"/>
      <c r="CT168" s="222"/>
      <c r="CU168" s="222"/>
      <c r="CV168" s="222"/>
      <c r="CW168" s="222"/>
      <c r="CX168" s="222"/>
      <c r="CY168" s="222"/>
      <c r="CZ168" s="222"/>
      <c r="DA168" s="222"/>
      <c r="DB168" s="222"/>
      <c r="DC168" s="222"/>
      <c r="DD168" s="222"/>
      <c r="DE168" s="222"/>
      <c r="DF168" s="222"/>
      <c r="DG168" s="222"/>
      <c r="DH168" s="222"/>
      <c r="DI168" s="222"/>
      <c r="DJ168" s="222"/>
      <c r="DK168" s="222"/>
      <c r="DL168" s="222"/>
      <c r="DM168" s="222"/>
      <c r="DN168" s="222"/>
      <c r="DO168" s="222"/>
      <c r="DP168" s="222"/>
      <c r="DQ168" s="222"/>
      <c r="DR168" s="222"/>
      <c r="DS168" s="222"/>
      <c r="DT168" s="222"/>
      <c r="DU168" s="222"/>
      <c r="DV168" s="222"/>
      <c r="DW168" s="222"/>
      <c r="DX168" s="222"/>
      <c r="DY168" s="222"/>
      <c r="DZ168" s="222"/>
      <c r="EA168" s="222"/>
      <c r="EB168" s="222"/>
      <c r="EC168" s="222"/>
      <c r="ED168" s="222"/>
      <c r="EE168" s="222"/>
      <c r="EF168" s="222"/>
      <c r="EG168" s="222"/>
      <c r="EH168" s="222"/>
      <c r="EI168" s="222"/>
      <c r="EJ168" s="222"/>
      <c r="EK168" s="222"/>
      <c r="EL168" s="222"/>
      <c r="EM168" s="222"/>
      <c r="EN168" s="222"/>
      <c r="EO168" s="222"/>
      <c r="EP168" s="222"/>
      <c r="EQ168" s="222"/>
      <c r="ER168" s="222"/>
      <c r="ES168" s="222"/>
      <c r="ET168" s="222"/>
      <c r="EU168" s="222"/>
      <c r="EV168" s="222"/>
      <c r="EW168" s="222"/>
      <c r="EX168" s="222"/>
      <c r="EY168" s="222"/>
      <c r="EZ168" s="222"/>
      <c r="FA168" s="222"/>
      <c r="FB168" s="222"/>
      <c r="FC168" s="222"/>
      <c r="FD168" s="222"/>
      <c r="FE168" s="222"/>
      <c r="FF168" s="222"/>
      <c r="FG168" s="222"/>
      <c r="FH168" s="222"/>
      <c r="FI168" s="222"/>
      <c r="FJ168" s="222"/>
      <c r="FK168" s="222"/>
      <c r="FL168" s="222"/>
      <c r="FM168" s="222"/>
      <c r="FN168" s="222"/>
      <c r="FO168" s="222"/>
      <c r="FP168" s="222"/>
      <c r="FQ168" s="222"/>
      <c r="FR168" s="222"/>
      <c r="FS168" s="222"/>
      <c r="FT168" s="222"/>
      <c r="FU168" s="222"/>
      <c r="FV168" s="222"/>
      <c r="FW168" s="222"/>
      <c r="FX168" s="222"/>
      <c r="FY168" s="222"/>
      <c r="FZ168" s="222"/>
      <c r="GA168" s="222"/>
      <c r="GB168" s="222"/>
      <c r="GC168" s="222"/>
      <c r="GD168" s="222"/>
      <c r="GE168" s="222"/>
      <c r="GF168" s="222"/>
      <c r="GG168" s="222"/>
      <c r="GH168" s="222"/>
      <c r="GI168" s="222"/>
      <c r="GJ168" s="222"/>
      <c r="GK168" s="222"/>
      <c r="GL168" s="222"/>
      <c r="GM168" s="222"/>
      <c r="GN168" s="222"/>
      <c r="GO168" s="222"/>
      <c r="GP168" s="222"/>
      <c r="GQ168" s="222"/>
      <c r="GR168" s="222"/>
      <c r="GS168" s="222"/>
      <c r="GT168" s="222"/>
      <c r="GU168" s="222"/>
      <c r="GV168" s="222"/>
      <c r="GW168" s="222"/>
      <c r="GX168" s="222"/>
      <c r="GY168" s="222"/>
      <c r="GZ168" s="222"/>
      <c r="HA168" s="222"/>
      <c r="HB168" s="222"/>
      <c r="HC168" s="222"/>
      <c r="HD168" s="222"/>
      <c r="HE168" s="222"/>
      <c r="HF168" s="222"/>
      <c r="HG168" s="222"/>
      <c r="HH168" s="222"/>
      <c r="HI168" s="222"/>
      <c r="HJ168" s="222"/>
      <c r="HK168" s="222"/>
      <c r="HL168" s="222"/>
      <c r="HM168" s="222"/>
      <c r="HN168" s="222"/>
      <c r="HO168" s="222"/>
      <c r="HP168" s="222"/>
      <c r="HQ168" s="222"/>
      <c r="HR168" s="222"/>
      <c r="HS168" s="222"/>
      <c r="HT168" s="222"/>
      <c r="HU168" s="222"/>
      <c r="HV168" s="222"/>
      <c r="HW168" s="222"/>
      <c r="HX168" s="222"/>
      <c r="HY168" s="222"/>
      <c r="HZ168" s="222"/>
      <c r="IA168" s="222"/>
      <c r="IB168" s="222"/>
      <c r="IC168" s="222"/>
      <c r="ID168" s="222"/>
      <c r="IE168" s="222"/>
      <c r="IF168" s="222"/>
      <c r="IG168" s="222"/>
      <c r="IH168" s="222"/>
      <c r="II168" s="222"/>
      <c r="IJ168" s="222"/>
      <c r="IK168" s="222"/>
      <c r="IL168" s="222"/>
      <c r="IM168" s="222"/>
      <c r="IN168" s="222"/>
      <c r="IO168" s="222"/>
      <c r="IP168" s="222"/>
      <c r="IQ168" s="222"/>
      <c r="IR168" s="222"/>
      <c r="IS168" s="222"/>
      <c r="IT168" s="222"/>
      <c r="IU168" s="222"/>
      <c r="IV168" s="222"/>
    </row>
    <row r="169" spans="2:256" s="133" customFormat="1">
      <c r="B169" s="311"/>
      <c r="C169" s="292" t="s">
        <v>524</v>
      </c>
      <c r="D169" s="214" t="s">
        <v>526</v>
      </c>
      <c r="E169" s="368"/>
      <c r="F169" s="368"/>
      <c r="G169" s="368"/>
      <c r="H169" s="36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51"/>
      <c r="AZ169" s="248"/>
      <c r="BA169" s="249"/>
      <c r="BB169" s="250" t="str">
        <f t="shared" si="43"/>
        <v xml:space="preserve"> </v>
      </c>
      <c r="BC169" s="250" t="str">
        <f t="shared" si="44"/>
        <v xml:space="preserve"> </v>
      </c>
      <c r="BD169" s="250" t="str">
        <f t="shared" si="45"/>
        <v xml:space="preserve"> </v>
      </c>
      <c r="BE169" s="251"/>
      <c r="BF169" s="252"/>
      <c r="BG169" s="253"/>
      <c r="BH169" s="253" t="str">
        <f t="shared" si="46"/>
        <v xml:space="preserve"> </v>
      </c>
      <c r="BI169" s="253" t="str">
        <f t="shared" si="47"/>
        <v xml:space="preserve"> </v>
      </c>
      <c r="BJ169" s="254"/>
      <c r="BK169" s="255" t="str">
        <f t="shared" si="48"/>
        <v xml:space="preserve"> </v>
      </c>
      <c r="BL169" s="256" t="str">
        <f t="shared" si="49"/>
        <v xml:space="preserve"> </v>
      </c>
      <c r="BM169" s="218"/>
      <c r="BN169" s="218"/>
      <c r="BO169" s="218"/>
      <c r="BP169" s="218"/>
      <c r="BQ169" s="218"/>
      <c r="BR169" s="218"/>
      <c r="BS169" s="218"/>
      <c r="BT169" s="218"/>
      <c r="BU169" s="218"/>
      <c r="BV169" s="218"/>
      <c r="BW169" s="218"/>
      <c r="BX169" s="218"/>
      <c r="BY169" s="218"/>
      <c r="BZ169" s="218"/>
      <c r="CA169" s="218"/>
      <c r="CB169" s="218"/>
      <c r="CC169" s="218"/>
      <c r="CD169" s="218"/>
      <c r="CE169" s="218"/>
      <c r="CF169" s="218"/>
      <c r="CG169" s="218"/>
      <c r="CH169" s="218"/>
      <c r="CI169" s="218"/>
      <c r="CJ169" s="218"/>
      <c r="CK169" s="218"/>
      <c r="CL169" s="218"/>
      <c r="CM169" s="218"/>
      <c r="CN169" s="218"/>
      <c r="CO169" s="218"/>
      <c r="CP169" s="218"/>
      <c r="CQ169" s="218"/>
      <c r="CR169" s="218"/>
      <c r="CS169" s="218"/>
      <c r="CT169" s="218"/>
      <c r="CU169" s="218"/>
      <c r="CV169" s="218"/>
      <c r="CW169" s="218"/>
      <c r="CX169" s="218"/>
      <c r="CY169" s="218"/>
      <c r="CZ169" s="218"/>
      <c r="DA169" s="218"/>
      <c r="DB169" s="218"/>
      <c r="DC169" s="218"/>
      <c r="DD169" s="218"/>
      <c r="DE169" s="218"/>
      <c r="DF169" s="218"/>
      <c r="DG169" s="218"/>
      <c r="DH169" s="218"/>
      <c r="DI169" s="218"/>
      <c r="DJ169" s="218"/>
      <c r="DK169" s="218"/>
      <c r="DL169" s="218"/>
      <c r="DM169" s="218"/>
      <c r="DN169" s="218"/>
      <c r="DO169" s="218"/>
      <c r="DP169" s="218"/>
      <c r="DQ169" s="218"/>
      <c r="DR169" s="218"/>
      <c r="DS169" s="218"/>
      <c r="DT169" s="218"/>
      <c r="DU169" s="218"/>
      <c r="DV169" s="218"/>
      <c r="DW169" s="218"/>
      <c r="DX169" s="218"/>
      <c r="DY169" s="218"/>
      <c r="DZ169" s="218"/>
      <c r="EA169" s="218"/>
      <c r="EB169" s="218"/>
      <c r="EC169" s="218"/>
      <c r="ED169" s="218"/>
      <c r="EE169" s="218"/>
      <c r="EF169" s="218"/>
      <c r="EG169" s="218"/>
      <c r="EH169" s="218"/>
      <c r="EI169" s="218"/>
      <c r="EJ169" s="218"/>
      <c r="EK169" s="218"/>
      <c r="EL169" s="218"/>
      <c r="EM169" s="218"/>
      <c r="EN169" s="218"/>
      <c r="EO169" s="218"/>
      <c r="EP169" s="218"/>
      <c r="EQ169" s="218"/>
      <c r="ER169" s="218"/>
      <c r="ES169" s="218"/>
      <c r="ET169" s="218"/>
      <c r="EU169" s="218"/>
      <c r="EV169" s="218"/>
      <c r="EW169" s="218"/>
      <c r="EX169" s="218"/>
      <c r="EY169" s="218"/>
      <c r="EZ169" s="218"/>
      <c r="FA169" s="218"/>
      <c r="FB169" s="218"/>
      <c r="FC169" s="218"/>
      <c r="FD169" s="218"/>
      <c r="FE169" s="218"/>
      <c r="FF169" s="218"/>
      <c r="FG169" s="218"/>
      <c r="FH169" s="218"/>
      <c r="FI169" s="218"/>
      <c r="FJ169" s="218"/>
      <c r="FK169" s="218"/>
      <c r="FL169" s="218"/>
      <c r="FM169" s="218"/>
      <c r="FN169" s="218"/>
      <c r="FO169" s="218"/>
      <c r="FP169" s="218"/>
      <c r="FQ169" s="218"/>
      <c r="FR169" s="218"/>
      <c r="FS169" s="218"/>
      <c r="FT169" s="218"/>
      <c r="FU169" s="218"/>
      <c r="FV169" s="218"/>
      <c r="FW169" s="218"/>
      <c r="FX169" s="218"/>
      <c r="FY169" s="218"/>
      <c r="FZ169" s="218"/>
      <c r="GA169" s="218"/>
      <c r="GB169" s="218"/>
      <c r="GC169" s="218"/>
      <c r="GD169" s="218"/>
      <c r="GE169" s="218"/>
      <c r="GF169" s="218"/>
      <c r="GG169" s="218"/>
      <c r="GH169" s="218"/>
      <c r="GI169" s="218"/>
      <c r="GJ169" s="218"/>
      <c r="GK169" s="218"/>
      <c r="GL169" s="218"/>
      <c r="GM169" s="218"/>
      <c r="GN169" s="218"/>
      <c r="GO169" s="218"/>
      <c r="GP169" s="218"/>
      <c r="GQ169" s="218"/>
      <c r="GR169" s="218"/>
      <c r="GS169" s="218"/>
      <c r="GT169" s="218"/>
      <c r="GU169" s="218"/>
      <c r="GV169" s="218"/>
      <c r="GW169" s="218"/>
      <c r="GX169" s="218"/>
      <c r="GY169" s="218"/>
      <c r="GZ169" s="218"/>
      <c r="HA169" s="218"/>
      <c r="HB169" s="218"/>
      <c r="HC169" s="218"/>
      <c r="HD169" s="218"/>
      <c r="HE169" s="218"/>
      <c r="HF169" s="218"/>
      <c r="HG169" s="218"/>
      <c r="HH169" s="218"/>
      <c r="HI169" s="218"/>
      <c r="HJ169" s="218"/>
      <c r="HK169" s="218"/>
      <c r="HL169" s="218"/>
      <c r="HM169" s="218"/>
      <c r="HN169" s="218"/>
      <c r="HO169" s="218"/>
      <c r="HP169" s="218"/>
      <c r="HQ169" s="218"/>
      <c r="HR169" s="218"/>
      <c r="HS169" s="218"/>
      <c r="HT169" s="218"/>
      <c r="HU169" s="218"/>
      <c r="HV169" s="218"/>
      <c r="HW169" s="218"/>
      <c r="HX169" s="218"/>
      <c r="HY169" s="218"/>
      <c r="HZ169" s="218"/>
      <c r="IA169" s="218"/>
      <c r="IB169" s="218"/>
      <c r="IC169" s="218"/>
      <c r="ID169" s="218"/>
      <c r="IE169" s="218"/>
      <c r="IF169" s="218"/>
      <c r="IG169" s="218"/>
      <c r="IH169" s="218"/>
      <c r="II169" s="218"/>
      <c r="IJ169" s="218"/>
      <c r="IK169" s="218"/>
      <c r="IL169" s="218"/>
      <c r="IM169" s="218"/>
      <c r="IN169" s="218"/>
      <c r="IO169" s="218"/>
      <c r="IP169" s="218"/>
      <c r="IQ169" s="218"/>
      <c r="IR169" s="218"/>
      <c r="IS169" s="218"/>
      <c r="IT169" s="218"/>
      <c r="IU169" s="218"/>
      <c r="IV169" s="218"/>
    </row>
    <row r="170" spans="2:256" s="133" customFormat="1">
      <c r="B170" s="317"/>
      <c r="C170" s="292"/>
      <c r="D170" s="214"/>
      <c r="E170" s="235"/>
      <c r="F170" s="235"/>
      <c r="G170" s="235"/>
      <c r="H170" s="235"/>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51"/>
      <c r="AZ170" s="248"/>
      <c r="BA170" s="249"/>
      <c r="BB170" s="250" t="str">
        <f t="shared" si="43"/>
        <v xml:space="preserve"> </v>
      </c>
      <c r="BC170" s="250" t="str">
        <f t="shared" si="44"/>
        <v xml:space="preserve"> </v>
      </c>
      <c r="BD170" s="250" t="str">
        <f t="shared" si="45"/>
        <v xml:space="preserve"> </v>
      </c>
      <c r="BE170" s="251"/>
      <c r="BF170" s="252"/>
      <c r="BG170" s="253"/>
      <c r="BH170" s="253" t="str">
        <f t="shared" si="46"/>
        <v xml:space="preserve"> </v>
      </c>
      <c r="BI170" s="253" t="str">
        <f t="shared" si="47"/>
        <v xml:space="preserve"> </v>
      </c>
      <c r="BJ170" s="254"/>
      <c r="BK170" s="255" t="str">
        <f t="shared" si="48"/>
        <v xml:space="preserve"> </v>
      </c>
      <c r="BL170" s="256" t="str">
        <f t="shared" si="49"/>
        <v xml:space="preserve"> </v>
      </c>
      <c r="BM170" s="218"/>
      <c r="BN170" s="218"/>
      <c r="BO170" s="218"/>
      <c r="BP170" s="218"/>
      <c r="BQ170" s="218"/>
      <c r="BR170" s="218"/>
      <c r="BS170" s="218"/>
      <c r="BT170" s="218"/>
      <c r="BU170" s="218"/>
      <c r="BV170" s="218"/>
      <c r="BW170" s="218"/>
      <c r="BX170" s="218"/>
      <c r="BY170" s="218"/>
      <c r="BZ170" s="218"/>
      <c r="CA170" s="218"/>
      <c r="CB170" s="218"/>
      <c r="CC170" s="218"/>
      <c r="CD170" s="218"/>
      <c r="CE170" s="218"/>
      <c r="CF170" s="218"/>
      <c r="CG170" s="218"/>
      <c r="CH170" s="218"/>
      <c r="CI170" s="218"/>
      <c r="CJ170" s="218"/>
      <c r="CK170" s="218"/>
      <c r="CL170" s="218"/>
      <c r="CM170" s="218"/>
      <c r="CN170" s="218"/>
      <c r="CO170" s="218"/>
      <c r="CP170" s="218"/>
      <c r="CQ170" s="218"/>
      <c r="CR170" s="218"/>
      <c r="CS170" s="218"/>
      <c r="CT170" s="218"/>
      <c r="CU170" s="218"/>
      <c r="CV170" s="218"/>
      <c r="CW170" s="218"/>
      <c r="CX170" s="218"/>
      <c r="CY170" s="218"/>
      <c r="CZ170" s="218"/>
      <c r="DA170" s="218"/>
      <c r="DB170" s="218"/>
      <c r="DC170" s="218"/>
      <c r="DD170" s="218"/>
      <c r="DE170" s="218"/>
      <c r="DF170" s="218"/>
      <c r="DG170" s="218"/>
      <c r="DH170" s="218"/>
      <c r="DI170" s="218"/>
      <c r="DJ170" s="218"/>
      <c r="DK170" s="218"/>
      <c r="DL170" s="218"/>
      <c r="DM170" s="218"/>
      <c r="DN170" s="218"/>
      <c r="DO170" s="218"/>
      <c r="DP170" s="218"/>
      <c r="DQ170" s="218"/>
      <c r="DR170" s="218"/>
      <c r="DS170" s="218"/>
      <c r="DT170" s="218"/>
      <c r="DU170" s="218"/>
      <c r="DV170" s="218"/>
      <c r="DW170" s="218"/>
      <c r="DX170" s="218"/>
      <c r="DY170" s="218"/>
      <c r="DZ170" s="218"/>
      <c r="EA170" s="218"/>
      <c r="EB170" s="218"/>
      <c r="EC170" s="218"/>
      <c r="ED170" s="218"/>
      <c r="EE170" s="218"/>
      <c r="EF170" s="218"/>
      <c r="EG170" s="218"/>
      <c r="EH170" s="218"/>
      <c r="EI170" s="218"/>
      <c r="EJ170" s="218"/>
      <c r="EK170" s="218"/>
      <c r="EL170" s="218"/>
      <c r="EM170" s="218"/>
      <c r="EN170" s="218"/>
      <c r="EO170" s="218"/>
      <c r="EP170" s="218"/>
      <c r="EQ170" s="218"/>
      <c r="ER170" s="218"/>
      <c r="ES170" s="218"/>
      <c r="ET170" s="218"/>
      <c r="EU170" s="218"/>
      <c r="EV170" s="218"/>
      <c r="EW170" s="218"/>
      <c r="EX170" s="218"/>
      <c r="EY170" s="218"/>
      <c r="EZ170" s="218"/>
      <c r="FA170" s="218"/>
      <c r="FB170" s="218"/>
      <c r="FC170" s="218"/>
      <c r="FD170" s="218"/>
      <c r="FE170" s="218"/>
      <c r="FF170" s="218"/>
      <c r="FG170" s="218"/>
      <c r="FH170" s="218"/>
      <c r="FI170" s="218"/>
      <c r="FJ170" s="218"/>
      <c r="FK170" s="218"/>
      <c r="FL170" s="218"/>
      <c r="FM170" s="218"/>
      <c r="FN170" s="218"/>
      <c r="FO170" s="218"/>
      <c r="FP170" s="218"/>
      <c r="FQ170" s="218"/>
      <c r="FR170" s="218"/>
      <c r="FS170" s="218"/>
      <c r="FT170" s="218"/>
      <c r="FU170" s="218"/>
      <c r="FV170" s="218"/>
      <c r="FW170" s="218"/>
      <c r="FX170" s="218"/>
      <c r="FY170" s="218"/>
      <c r="FZ170" s="218"/>
      <c r="GA170" s="218"/>
      <c r="GB170" s="218"/>
      <c r="GC170" s="218"/>
      <c r="GD170" s="218"/>
      <c r="GE170" s="218"/>
      <c r="GF170" s="218"/>
      <c r="GG170" s="218"/>
      <c r="GH170" s="218"/>
      <c r="GI170" s="218"/>
      <c r="GJ170" s="218"/>
      <c r="GK170" s="218"/>
      <c r="GL170" s="218"/>
      <c r="GM170" s="218"/>
      <c r="GN170" s="218"/>
      <c r="GO170" s="218"/>
      <c r="GP170" s="218"/>
      <c r="GQ170" s="218"/>
      <c r="GR170" s="218"/>
      <c r="GS170" s="218"/>
      <c r="GT170" s="218"/>
      <c r="GU170" s="218"/>
      <c r="GV170" s="218"/>
      <c r="GW170" s="218"/>
      <c r="GX170" s="218"/>
      <c r="GY170" s="218"/>
      <c r="GZ170" s="218"/>
      <c r="HA170" s="218"/>
      <c r="HB170" s="218"/>
      <c r="HC170" s="218"/>
      <c r="HD170" s="218"/>
      <c r="HE170" s="218"/>
      <c r="HF170" s="218"/>
      <c r="HG170" s="218"/>
      <c r="HH170" s="218"/>
      <c r="HI170" s="218"/>
      <c r="HJ170" s="218"/>
      <c r="HK170" s="218"/>
      <c r="HL170" s="218"/>
      <c r="HM170" s="218"/>
      <c r="HN170" s="218"/>
      <c r="HO170" s="218"/>
      <c r="HP170" s="218"/>
      <c r="HQ170" s="218"/>
      <c r="HR170" s="218"/>
      <c r="HS170" s="218"/>
      <c r="HT170" s="218"/>
      <c r="HU170" s="218"/>
      <c r="HV170" s="218"/>
      <c r="HW170" s="218"/>
      <c r="HX170" s="218"/>
      <c r="HY170" s="218"/>
      <c r="HZ170" s="218"/>
      <c r="IA170" s="218"/>
      <c r="IB170" s="218"/>
      <c r="IC170" s="218"/>
      <c r="ID170" s="218"/>
      <c r="IE170" s="218"/>
      <c r="IF170" s="218"/>
      <c r="IG170" s="218"/>
      <c r="IH170" s="218"/>
      <c r="II170" s="218"/>
      <c r="IJ170" s="218"/>
      <c r="IK170" s="218"/>
      <c r="IL170" s="218"/>
      <c r="IM170" s="218"/>
      <c r="IN170" s="218"/>
      <c r="IO170" s="218"/>
      <c r="IP170" s="218"/>
      <c r="IQ170" s="218"/>
      <c r="IR170" s="218"/>
      <c r="IS170" s="218"/>
      <c r="IT170" s="218"/>
      <c r="IU170" s="218"/>
      <c r="IV170" s="218"/>
    </row>
    <row r="171" spans="2:256" s="133" customFormat="1" ht="72" customHeight="1">
      <c r="B171" s="314" t="s">
        <v>183</v>
      </c>
      <c r="C171" s="136"/>
      <c r="D171" s="214" t="s">
        <v>547</v>
      </c>
      <c r="E171" s="246" t="s">
        <v>135</v>
      </c>
      <c r="F171" s="168">
        <v>1</v>
      </c>
      <c r="G171" s="206">
        <v>0</v>
      </c>
      <c r="H171" s="194" t="str">
        <f>IF(G171=0," ",F171*G171)</f>
        <v xml:space="preserve"> </v>
      </c>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47">
        <v>450.45</v>
      </c>
      <c r="AZ171" s="248">
        <v>390</v>
      </c>
      <c r="BA171" s="249">
        <v>-0.1</v>
      </c>
      <c r="BB171" s="250">
        <f t="shared" si="43"/>
        <v>429</v>
      </c>
      <c r="BC171" s="250">
        <f t="shared" si="44"/>
        <v>390</v>
      </c>
      <c r="BD171" s="250">
        <f t="shared" si="45"/>
        <v>429</v>
      </c>
      <c r="BE171" s="251"/>
      <c r="BF171" s="252">
        <v>0.05</v>
      </c>
      <c r="BG171" s="253"/>
      <c r="BH171" s="253">
        <f t="shared" si="46"/>
        <v>21.450000000000003</v>
      </c>
      <c r="BI171" s="253">
        <f t="shared" si="47"/>
        <v>21.450000000000003</v>
      </c>
      <c r="BJ171" s="254"/>
      <c r="BK171" s="255">
        <f t="shared" si="48"/>
        <v>450.45</v>
      </c>
      <c r="BL171" s="256">
        <f t="shared" si="49"/>
        <v>450.45</v>
      </c>
      <c r="BM171" s="218"/>
      <c r="BN171" s="218"/>
      <c r="BO171" s="218"/>
      <c r="BP171" s="218"/>
      <c r="BQ171" s="218"/>
      <c r="BR171" s="218"/>
      <c r="BS171" s="218"/>
      <c r="BT171" s="218"/>
      <c r="BU171" s="218"/>
      <c r="BV171" s="218"/>
      <c r="BW171" s="218"/>
      <c r="BX171" s="218"/>
      <c r="BY171" s="218"/>
      <c r="BZ171" s="218"/>
      <c r="CA171" s="218"/>
      <c r="CB171" s="218"/>
      <c r="CC171" s="218"/>
      <c r="CD171" s="218"/>
      <c r="CE171" s="218"/>
      <c r="CF171" s="218"/>
      <c r="CG171" s="218"/>
      <c r="CH171" s="218"/>
      <c r="CI171" s="218"/>
      <c r="CJ171" s="218"/>
      <c r="CK171" s="218"/>
      <c r="CL171" s="218"/>
      <c r="CM171" s="218"/>
      <c r="CN171" s="218"/>
      <c r="CO171" s="218"/>
      <c r="CP171" s="218"/>
      <c r="CQ171" s="218"/>
      <c r="CR171" s="218"/>
      <c r="CS171" s="218"/>
      <c r="CT171" s="218"/>
      <c r="CU171" s="218"/>
      <c r="CV171" s="218"/>
      <c r="CW171" s="218"/>
      <c r="CX171" s="218"/>
      <c r="CY171" s="218"/>
      <c r="CZ171" s="218"/>
      <c r="DA171" s="218"/>
      <c r="DB171" s="218"/>
      <c r="DC171" s="218"/>
      <c r="DD171" s="218"/>
      <c r="DE171" s="218"/>
      <c r="DF171" s="218"/>
      <c r="DG171" s="218"/>
      <c r="DH171" s="218"/>
      <c r="DI171" s="218"/>
      <c r="DJ171" s="218"/>
      <c r="DK171" s="218"/>
      <c r="DL171" s="218"/>
      <c r="DM171" s="218"/>
      <c r="DN171" s="218"/>
      <c r="DO171" s="218"/>
      <c r="DP171" s="218"/>
      <c r="DQ171" s="218"/>
      <c r="DR171" s="218"/>
      <c r="DS171" s="218"/>
      <c r="DT171" s="218"/>
      <c r="DU171" s="218"/>
      <c r="DV171" s="218"/>
      <c r="DW171" s="218"/>
      <c r="DX171" s="218"/>
      <c r="DY171" s="218"/>
      <c r="DZ171" s="218"/>
      <c r="EA171" s="218"/>
      <c r="EB171" s="218"/>
      <c r="EC171" s="218"/>
      <c r="ED171" s="218"/>
      <c r="EE171" s="218"/>
      <c r="EF171" s="218"/>
      <c r="EG171" s="218"/>
      <c r="EH171" s="218"/>
      <c r="EI171" s="218"/>
      <c r="EJ171" s="218"/>
      <c r="EK171" s="218"/>
      <c r="EL171" s="218"/>
      <c r="EM171" s="218"/>
      <c r="EN171" s="218"/>
      <c r="EO171" s="218"/>
      <c r="EP171" s="218"/>
      <c r="EQ171" s="218"/>
      <c r="ER171" s="218"/>
      <c r="ES171" s="218"/>
      <c r="ET171" s="218"/>
      <c r="EU171" s="218"/>
      <c r="EV171" s="218"/>
      <c r="EW171" s="218"/>
      <c r="EX171" s="218"/>
      <c r="EY171" s="218"/>
      <c r="EZ171" s="218"/>
      <c r="FA171" s="218"/>
      <c r="FB171" s="218"/>
      <c r="FC171" s="218"/>
      <c r="FD171" s="218"/>
      <c r="FE171" s="218"/>
      <c r="FF171" s="218"/>
      <c r="FG171" s="218"/>
      <c r="FH171" s="218"/>
      <c r="FI171" s="218"/>
      <c r="FJ171" s="218"/>
      <c r="FK171" s="218"/>
      <c r="FL171" s="218"/>
      <c r="FM171" s="218"/>
      <c r="FN171" s="218"/>
      <c r="FO171" s="218"/>
      <c r="FP171" s="218"/>
      <c r="FQ171" s="218"/>
      <c r="FR171" s="218"/>
      <c r="FS171" s="218"/>
      <c r="FT171" s="218"/>
      <c r="FU171" s="218"/>
      <c r="FV171" s="218"/>
      <c r="FW171" s="218"/>
      <c r="FX171" s="218"/>
      <c r="FY171" s="218"/>
      <c r="FZ171" s="218"/>
      <c r="GA171" s="218"/>
      <c r="GB171" s="218"/>
      <c r="GC171" s="218"/>
      <c r="GD171" s="218"/>
      <c r="GE171" s="218"/>
      <c r="GF171" s="218"/>
      <c r="GG171" s="218"/>
      <c r="GH171" s="218"/>
      <c r="GI171" s="218"/>
      <c r="GJ171" s="218"/>
      <c r="GK171" s="218"/>
      <c r="GL171" s="218"/>
      <c r="GM171" s="218"/>
      <c r="GN171" s="218"/>
      <c r="GO171" s="218"/>
      <c r="GP171" s="218"/>
      <c r="GQ171" s="218"/>
      <c r="GR171" s="218"/>
      <c r="GS171" s="218"/>
      <c r="GT171" s="218"/>
      <c r="GU171" s="218"/>
      <c r="GV171" s="218"/>
      <c r="GW171" s="218"/>
      <c r="GX171" s="218"/>
      <c r="GY171" s="218"/>
      <c r="GZ171" s="218"/>
      <c r="HA171" s="218"/>
      <c r="HB171" s="218"/>
      <c r="HC171" s="218"/>
      <c r="HD171" s="218"/>
      <c r="HE171" s="218"/>
      <c r="HF171" s="218"/>
      <c r="HG171" s="218"/>
      <c r="HH171" s="218"/>
      <c r="HI171" s="218"/>
      <c r="HJ171" s="218"/>
      <c r="HK171" s="218"/>
      <c r="HL171" s="218"/>
      <c r="HM171" s="218"/>
      <c r="HN171" s="218"/>
      <c r="HO171" s="218"/>
      <c r="HP171" s="218"/>
      <c r="HQ171" s="218"/>
      <c r="HR171" s="218"/>
      <c r="HS171" s="218"/>
      <c r="HT171" s="218"/>
      <c r="HU171" s="218"/>
      <c r="HV171" s="218"/>
      <c r="HW171" s="218"/>
      <c r="HX171" s="218"/>
      <c r="HY171" s="218"/>
      <c r="HZ171" s="218"/>
      <c r="IA171" s="218"/>
      <c r="IB171" s="218"/>
      <c r="IC171" s="218"/>
      <c r="ID171" s="218"/>
      <c r="IE171" s="218"/>
      <c r="IF171" s="218"/>
      <c r="IG171" s="218"/>
      <c r="IH171" s="218"/>
      <c r="II171" s="218"/>
      <c r="IJ171" s="218"/>
      <c r="IK171" s="218"/>
      <c r="IL171" s="218"/>
      <c r="IM171" s="218"/>
      <c r="IN171" s="218"/>
      <c r="IO171" s="218"/>
      <c r="IP171" s="218"/>
      <c r="IQ171" s="218"/>
      <c r="IR171" s="218"/>
      <c r="IS171" s="218"/>
      <c r="IT171" s="218"/>
      <c r="IU171" s="218"/>
      <c r="IV171" s="218"/>
    </row>
    <row r="172" spans="2:256" s="133" customFormat="1" ht="68.25" customHeight="1">
      <c r="B172" s="318"/>
      <c r="C172" s="185"/>
      <c r="D172" s="214" t="s">
        <v>548</v>
      </c>
      <c r="E172" s="235"/>
      <c r="F172" s="270"/>
      <c r="G172" s="271" t="str">
        <f>IF(E172=0," ",E172*F172)</f>
        <v xml:space="preserve"> </v>
      </c>
      <c r="H172" s="134"/>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51"/>
      <c r="AZ172" s="248"/>
      <c r="BA172" s="249"/>
      <c r="BB172" s="250" t="str">
        <f t="shared" si="43"/>
        <v xml:space="preserve"> </v>
      </c>
      <c r="BC172" s="250" t="str">
        <f t="shared" si="44"/>
        <v xml:space="preserve"> </v>
      </c>
      <c r="BD172" s="250" t="str">
        <f t="shared" si="45"/>
        <v xml:space="preserve"> </v>
      </c>
      <c r="BE172" s="251"/>
      <c r="BF172" s="252"/>
      <c r="BG172" s="253"/>
      <c r="BH172" s="253" t="str">
        <f t="shared" si="46"/>
        <v xml:space="preserve"> </v>
      </c>
      <c r="BI172" s="253" t="str">
        <f t="shared" si="47"/>
        <v xml:space="preserve"> </v>
      </c>
      <c r="BJ172" s="254"/>
      <c r="BK172" s="255" t="str">
        <f t="shared" si="48"/>
        <v xml:space="preserve"> </v>
      </c>
      <c r="BL172" s="256" t="str">
        <f t="shared" si="49"/>
        <v xml:space="preserve"> </v>
      </c>
      <c r="BM172" s="218"/>
      <c r="BN172" s="218"/>
      <c r="BO172" s="218"/>
      <c r="BP172" s="218"/>
      <c r="BQ172" s="218"/>
      <c r="BR172" s="218"/>
      <c r="BS172" s="218"/>
      <c r="BT172" s="218"/>
      <c r="BU172" s="218"/>
      <c r="BV172" s="218"/>
      <c r="BW172" s="218"/>
      <c r="BX172" s="218"/>
      <c r="BY172" s="218"/>
      <c r="BZ172" s="218"/>
      <c r="CA172" s="218"/>
      <c r="CB172" s="218"/>
      <c r="CC172" s="218"/>
      <c r="CD172" s="218"/>
      <c r="CE172" s="218"/>
      <c r="CF172" s="218"/>
      <c r="CG172" s="218"/>
      <c r="CH172" s="218"/>
      <c r="CI172" s="218"/>
      <c r="CJ172" s="218"/>
      <c r="CK172" s="218"/>
      <c r="CL172" s="218"/>
      <c r="CM172" s="218"/>
      <c r="CN172" s="218"/>
      <c r="CO172" s="218"/>
      <c r="CP172" s="218"/>
      <c r="CQ172" s="218"/>
      <c r="CR172" s="218"/>
      <c r="CS172" s="218"/>
      <c r="CT172" s="218"/>
      <c r="CU172" s="218"/>
      <c r="CV172" s="218"/>
      <c r="CW172" s="218"/>
      <c r="CX172" s="218"/>
      <c r="CY172" s="218"/>
      <c r="CZ172" s="218"/>
      <c r="DA172" s="218"/>
      <c r="DB172" s="218"/>
      <c r="DC172" s="218"/>
      <c r="DD172" s="218"/>
      <c r="DE172" s="218"/>
      <c r="DF172" s="218"/>
      <c r="DG172" s="218"/>
      <c r="DH172" s="218"/>
      <c r="DI172" s="218"/>
      <c r="DJ172" s="218"/>
      <c r="DK172" s="218"/>
      <c r="DL172" s="218"/>
      <c r="DM172" s="218"/>
      <c r="DN172" s="218"/>
      <c r="DO172" s="218"/>
      <c r="DP172" s="218"/>
      <c r="DQ172" s="218"/>
      <c r="DR172" s="218"/>
      <c r="DS172" s="218"/>
      <c r="DT172" s="218"/>
      <c r="DU172" s="218"/>
      <c r="DV172" s="218"/>
      <c r="DW172" s="218"/>
      <c r="DX172" s="218"/>
      <c r="DY172" s="218"/>
      <c r="DZ172" s="218"/>
      <c r="EA172" s="218"/>
      <c r="EB172" s="218"/>
      <c r="EC172" s="218"/>
      <c r="ED172" s="218"/>
      <c r="EE172" s="218"/>
      <c r="EF172" s="218"/>
      <c r="EG172" s="218"/>
      <c r="EH172" s="218"/>
      <c r="EI172" s="218"/>
      <c r="EJ172" s="218"/>
      <c r="EK172" s="218"/>
      <c r="EL172" s="218"/>
      <c r="EM172" s="218"/>
      <c r="EN172" s="218"/>
      <c r="EO172" s="218"/>
      <c r="EP172" s="218"/>
      <c r="EQ172" s="218"/>
      <c r="ER172" s="218"/>
      <c r="ES172" s="218"/>
      <c r="ET172" s="218"/>
      <c r="EU172" s="218"/>
      <c r="EV172" s="218"/>
      <c r="EW172" s="218"/>
      <c r="EX172" s="218"/>
      <c r="EY172" s="218"/>
      <c r="EZ172" s="218"/>
      <c r="FA172" s="218"/>
      <c r="FB172" s="218"/>
      <c r="FC172" s="218"/>
      <c r="FD172" s="218"/>
      <c r="FE172" s="218"/>
      <c r="FF172" s="218"/>
      <c r="FG172" s="218"/>
      <c r="FH172" s="218"/>
      <c r="FI172" s="218"/>
      <c r="FJ172" s="218"/>
      <c r="FK172" s="218"/>
      <c r="FL172" s="218"/>
      <c r="FM172" s="218"/>
      <c r="FN172" s="218"/>
      <c r="FO172" s="218"/>
      <c r="FP172" s="218"/>
      <c r="FQ172" s="218"/>
      <c r="FR172" s="218"/>
      <c r="FS172" s="218"/>
      <c r="FT172" s="218"/>
      <c r="FU172" s="218"/>
      <c r="FV172" s="218"/>
      <c r="FW172" s="218"/>
      <c r="FX172" s="218"/>
      <c r="FY172" s="218"/>
      <c r="FZ172" s="218"/>
      <c r="GA172" s="218"/>
      <c r="GB172" s="218"/>
      <c r="GC172" s="218"/>
      <c r="GD172" s="218"/>
      <c r="GE172" s="218"/>
      <c r="GF172" s="218"/>
      <c r="GG172" s="218"/>
      <c r="GH172" s="218"/>
      <c r="GI172" s="218"/>
      <c r="GJ172" s="218"/>
      <c r="GK172" s="218"/>
      <c r="GL172" s="218"/>
      <c r="GM172" s="218"/>
      <c r="GN172" s="218"/>
      <c r="GO172" s="218"/>
      <c r="GP172" s="218"/>
      <c r="GQ172" s="218"/>
      <c r="GR172" s="218"/>
      <c r="GS172" s="218"/>
      <c r="GT172" s="218"/>
      <c r="GU172" s="218"/>
      <c r="GV172" s="218"/>
      <c r="GW172" s="218"/>
      <c r="GX172" s="218"/>
      <c r="GY172" s="218"/>
      <c r="GZ172" s="218"/>
      <c r="HA172" s="218"/>
      <c r="HB172" s="218"/>
      <c r="HC172" s="218"/>
      <c r="HD172" s="218"/>
      <c r="HE172" s="218"/>
      <c r="HF172" s="218"/>
      <c r="HG172" s="218"/>
      <c r="HH172" s="218"/>
      <c r="HI172" s="218"/>
      <c r="HJ172" s="218"/>
      <c r="HK172" s="218"/>
      <c r="HL172" s="218"/>
      <c r="HM172" s="218"/>
      <c r="HN172" s="218"/>
      <c r="HO172" s="218"/>
      <c r="HP172" s="218"/>
      <c r="HQ172" s="218"/>
      <c r="HR172" s="218"/>
      <c r="HS172" s="218"/>
      <c r="HT172" s="218"/>
      <c r="HU172" s="218"/>
      <c r="HV172" s="218"/>
      <c r="HW172" s="218"/>
      <c r="HX172" s="218"/>
      <c r="HY172" s="218"/>
      <c r="HZ172" s="218"/>
      <c r="IA172" s="218"/>
      <c r="IB172" s="218"/>
      <c r="IC172" s="218"/>
      <c r="ID172" s="218"/>
      <c r="IE172" s="218"/>
      <c r="IF172" s="218"/>
      <c r="IG172" s="218"/>
      <c r="IH172" s="218"/>
      <c r="II172" s="218"/>
      <c r="IJ172" s="218"/>
      <c r="IK172" s="218"/>
      <c r="IL172" s="218"/>
      <c r="IM172" s="218"/>
      <c r="IN172" s="218"/>
      <c r="IO172" s="218"/>
      <c r="IP172" s="218"/>
      <c r="IQ172" s="218"/>
      <c r="IR172" s="218"/>
      <c r="IS172" s="218"/>
      <c r="IT172" s="218"/>
      <c r="IU172" s="218"/>
      <c r="IV172" s="218"/>
    </row>
    <row r="173" spans="2:256" s="133" customFormat="1" ht="120.75" customHeight="1">
      <c r="B173" s="318"/>
      <c r="C173" s="185"/>
      <c r="D173" s="214" t="s">
        <v>549</v>
      </c>
      <c r="E173" s="235"/>
      <c r="F173" s="270"/>
      <c r="G173" s="271"/>
      <c r="H173" s="134"/>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51"/>
      <c r="AZ173" s="248"/>
      <c r="BA173" s="249"/>
      <c r="BB173" s="250" t="str">
        <f t="shared" si="43"/>
        <v xml:space="preserve"> </v>
      </c>
      <c r="BC173" s="250" t="str">
        <f t="shared" si="44"/>
        <v xml:space="preserve"> </v>
      </c>
      <c r="BD173" s="250" t="str">
        <f t="shared" si="45"/>
        <v xml:space="preserve"> </v>
      </c>
      <c r="BE173" s="251"/>
      <c r="BF173" s="252"/>
      <c r="BG173" s="253"/>
      <c r="BH173" s="253" t="str">
        <f t="shared" si="46"/>
        <v xml:space="preserve"> </v>
      </c>
      <c r="BI173" s="253" t="str">
        <f t="shared" si="47"/>
        <v xml:space="preserve"> </v>
      </c>
      <c r="BJ173" s="254"/>
      <c r="BK173" s="255" t="str">
        <f t="shared" si="48"/>
        <v xml:space="preserve"> </v>
      </c>
      <c r="BL173" s="256" t="str">
        <f t="shared" si="49"/>
        <v xml:space="preserve"> </v>
      </c>
      <c r="BM173" s="218"/>
      <c r="BN173" s="218"/>
      <c r="BO173" s="218"/>
      <c r="BP173" s="218"/>
      <c r="BQ173" s="218"/>
      <c r="BR173" s="218"/>
      <c r="BS173" s="218"/>
      <c r="BT173" s="218"/>
      <c r="BU173" s="218"/>
      <c r="BV173" s="218"/>
      <c r="BW173" s="218"/>
      <c r="BX173" s="218"/>
      <c r="BY173" s="218"/>
      <c r="BZ173" s="218"/>
      <c r="CA173" s="218"/>
      <c r="CB173" s="218"/>
      <c r="CC173" s="218"/>
      <c r="CD173" s="218"/>
      <c r="CE173" s="218"/>
      <c r="CF173" s="218"/>
      <c r="CG173" s="218"/>
      <c r="CH173" s="218"/>
      <c r="CI173" s="218"/>
      <c r="CJ173" s="218"/>
      <c r="CK173" s="218"/>
      <c r="CL173" s="218"/>
      <c r="CM173" s="218"/>
      <c r="CN173" s="218"/>
      <c r="CO173" s="218"/>
      <c r="CP173" s="218"/>
      <c r="CQ173" s="218"/>
      <c r="CR173" s="218"/>
      <c r="CS173" s="218"/>
      <c r="CT173" s="218"/>
      <c r="CU173" s="218"/>
      <c r="CV173" s="218"/>
      <c r="CW173" s="218"/>
      <c r="CX173" s="218"/>
      <c r="CY173" s="218"/>
      <c r="CZ173" s="218"/>
      <c r="DA173" s="218"/>
      <c r="DB173" s="218"/>
      <c r="DC173" s="218"/>
      <c r="DD173" s="218"/>
      <c r="DE173" s="218"/>
      <c r="DF173" s="218"/>
      <c r="DG173" s="218"/>
      <c r="DH173" s="218"/>
      <c r="DI173" s="218"/>
      <c r="DJ173" s="218"/>
      <c r="DK173" s="218"/>
      <c r="DL173" s="218"/>
      <c r="DM173" s="218"/>
      <c r="DN173" s="218"/>
      <c r="DO173" s="218"/>
      <c r="DP173" s="218"/>
      <c r="DQ173" s="218"/>
      <c r="DR173" s="218"/>
      <c r="DS173" s="218"/>
      <c r="DT173" s="218"/>
      <c r="DU173" s="218"/>
      <c r="DV173" s="218"/>
      <c r="DW173" s="218"/>
      <c r="DX173" s="218"/>
      <c r="DY173" s="218"/>
      <c r="DZ173" s="218"/>
      <c r="EA173" s="218"/>
      <c r="EB173" s="218"/>
      <c r="EC173" s="218"/>
      <c r="ED173" s="218"/>
      <c r="EE173" s="218"/>
      <c r="EF173" s="218"/>
      <c r="EG173" s="218"/>
      <c r="EH173" s="218"/>
      <c r="EI173" s="218"/>
      <c r="EJ173" s="218"/>
      <c r="EK173" s="218"/>
      <c r="EL173" s="218"/>
      <c r="EM173" s="218"/>
      <c r="EN173" s="218"/>
      <c r="EO173" s="218"/>
      <c r="EP173" s="218"/>
      <c r="EQ173" s="218"/>
      <c r="ER173" s="218"/>
      <c r="ES173" s="218"/>
      <c r="ET173" s="218"/>
      <c r="EU173" s="218"/>
      <c r="EV173" s="218"/>
      <c r="EW173" s="218"/>
      <c r="EX173" s="218"/>
      <c r="EY173" s="218"/>
      <c r="EZ173" s="218"/>
      <c r="FA173" s="218"/>
      <c r="FB173" s="218"/>
      <c r="FC173" s="218"/>
      <c r="FD173" s="218"/>
      <c r="FE173" s="218"/>
      <c r="FF173" s="218"/>
      <c r="FG173" s="218"/>
      <c r="FH173" s="218"/>
      <c r="FI173" s="218"/>
      <c r="FJ173" s="218"/>
      <c r="FK173" s="218"/>
      <c r="FL173" s="218"/>
      <c r="FM173" s="218"/>
      <c r="FN173" s="218"/>
      <c r="FO173" s="218"/>
      <c r="FP173" s="218"/>
      <c r="FQ173" s="218"/>
      <c r="FR173" s="218"/>
      <c r="FS173" s="218"/>
      <c r="FT173" s="218"/>
      <c r="FU173" s="218"/>
      <c r="FV173" s="218"/>
      <c r="FW173" s="218"/>
      <c r="FX173" s="218"/>
      <c r="FY173" s="218"/>
      <c r="FZ173" s="218"/>
      <c r="GA173" s="218"/>
      <c r="GB173" s="218"/>
      <c r="GC173" s="218"/>
      <c r="GD173" s="218"/>
      <c r="GE173" s="218"/>
      <c r="GF173" s="218"/>
      <c r="GG173" s="218"/>
      <c r="GH173" s="218"/>
      <c r="GI173" s="218"/>
      <c r="GJ173" s="218"/>
      <c r="GK173" s="218"/>
      <c r="GL173" s="218"/>
      <c r="GM173" s="218"/>
      <c r="GN173" s="218"/>
      <c r="GO173" s="218"/>
      <c r="GP173" s="218"/>
      <c r="GQ173" s="218"/>
      <c r="GR173" s="218"/>
      <c r="GS173" s="218"/>
      <c r="GT173" s="218"/>
      <c r="GU173" s="218"/>
      <c r="GV173" s="218"/>
      <c r="GW173" s="218"/>
      <c r="GX173" s="218"/>
      <c r="GY173" s="218"/>
      <c r="GZ173" s="218"/>
      <c r="HA173" s="218"/>
      <c r="HB173" s="218"/>
      <c r="HC173" s="218"/>
      <c r="HD173" s="218"/>
      <c r="HE173" s="218"/>
      <c r="HF173" s="218"/>
      <c r="HG173" s="218"/>
      <c r="HH173" s="218"/>
      <c r="HI173" s="218"/>
      <c r="HJ173" s="218"/>
      <c r="HK173" s="218"/>
      <c r="HL173" s="218"/>
      <c r="HM173" s="218"/>
      <c r="HN173" s="218"/>
      <c r="HO173" s="218"/>
      <c r="HP173" s="218"/>
      <c r="HQ173" s="218"/>
      <c r="HR173" s="218"/>
      <c r="HS173" s="218"/>
      <c r="HT173" s="218"/>
      <c r="HU173" s="218"/>
      <c r="HV173" s="218"/>
      <c r="HW173" s="218"/>
      <c r="HX173" s="218"/>
      <c r="HY173" s="218"/>
      <c r="HZ173" s="218"/>
      <c r="IA173" s="218"/>
      <c r="IB173" s="218"/>
      <c r="IC173" s="218"/>
      <c r="ID173" s="218"/>
      <c r="IE173" s="218"/>
      <c r="IF173" s="218"/>
      <c r="IG173" s="218"/>
      <c r="IH173" s="218"/>
      <c r="II173" s="218"/>
      <c r="IJ173" s="218"/>
      <c r="IK173" s="218"/>
      <c r="IL173" s="218"/>
      <c r="IM173" s="218"/>
      <c r="IN173" s="218"/>
      <c r="IO173" s="218"/>
      <c r="IP173" s="218"/>
      <c r="IQ173" s="218"/>
      <c r="IR173" s="218"/>
      <c r="IS173" s="218"/>
      <c r="IT173" s="218"/>
      <c r="IU173" s="218"/>
      <c r="IV173" s="218"/>
    </row>
    <row r="174" spans="2:256" s="133" customFormat="1" ht="69" customHeight="1">
      <c r="B174" s="318"/>
      <c r="C174" s="185"/>
      <c r="D174" s="214" t="s">
        <v>550</v>
      </c>
      <c r="E174" s="235"/>
      <c r="F174" s="270"/>
      <c r="G174" s="271"/>
      <c r="H174" s="134"/>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51"/>
      <c r="AZ174" s="248"/>
      <c r="BA174" s="249"/>
      <c r="BB174" s="250" t="str">
        <f t="shared" si="43"/>
        <v xml:space="preserve"> </v>
      </c>
      <c r="BC174" s="250" t="str">
        <f t="shared" si="44"/>
        <v xml:space="preserve"> </v>
      </c>
      <c r="BD174" s="250" t="str">
        <f t="shared" si="45"/>
        <v xml:space="preserve"> </v>
      </c>
      <c r="BE174" s="251"/>
      <c r="BF174" s="252"/>
      <c r="BG174" s="253"/>
      <c r="BH174" s="253" t="str">
        <f t="shared" si="46"/>
        <v xml:space="preserve"> </v>
      </c>
      <c r="BI174" s="253" t="str">
        <f t="shared" si="47"/>
        <v xml:space="preserve"> </v>
      </c>
      <c r="BJ174" s="254"/>
      <c r="BK174" s="255" t="str">
        <f t="shared" si="48"/>
        <v xml:space="preserve"> </v>
      </c>
      <c r="BL174" s="256" t="str">
        <f t="shared" si="49"/>
        <v xml:space="preserve"> </v>
      </c>
      <c r="BM174" s="218"/>
      <c r="BN174" s="218"/>
      <c r="BO174" s="218"/>
      <c r="BP174" s="218"/>
      <c r="BQ174" s="218"/>
      <c r="BR174" s="218"/>
      <c r="BS174" s="218"/>
      <c r="BT174" s="218"/>
      <c r="BU174" s="218"/>
      <c r="BV174" s="218"/>
      <c r="BW174" s="218"/>
      <c r="BX174" s="218"/>
      <c r="BY174" s="218"/>
      <c r="BZ174" s="218"/>
      <c r="CA174" s="218"/>
      <c r="CB174" s="218"/>
      <c r="CC174" s="218"/>
      <c r="CD174" s="218"/>
      <c r="CE174" s="218"/>
      <c r="CF174" s="218"/>
      <c r="CG174" s="218"/>
      <c r="CH174" s="218"/>
      <c r="CI174" s="218"/>
      <c r="CJ174" s="218"/>
      <c r="CK174" s="218"/>
      <c r="CL174" s="218"/>
      <c r="CM174" s="218"/>
      <c r="CN174" s="218"/>
      <c r="CO174" s="218"/>
      <c r="CP174" s="218"/>
      <c r="CQ174" s="218"/>
      <c r="CR174" s="218"/>
      <c r="CS174" s="218"/>
      <c r="CT174" s="218"/>
      <c r="CU174" s="218"/>
      <c r="CV174" s="218"/>
      <c r="CW174" s="218"/>
      <c r="CX174" s="218"/>
      <c r="CY174" s="218"/>
      <c r="CZ174" s="218"/>
      <c r="DA174" s="218"/>
      <c r="DB174" s="218"/>
      <c r="DC174" s="218"/>
      <c r="DD174" s="218"/>
      <c r="DE174" s="218"/>
      <c r="DF174" s="218"/>
      <c r="DG174" s="218"/>
      <c r="DH174" s="218"/>
      <c r="DI174" s="218"/>
      <c r="DJ174" s="218"/>
      <c r="DK174" s="218"/>
      <c r="DL174" s="218"/>
      <c r="DM174" s="218"/>
      <c r="DN174" s="218"/>
      <c r="DO174" s="218"/>
      <c r="DP174" s="218"/>
      <c r="DQ174" s="218"/>
      <c r="DR174" s="218"/>
      <c r="DS174" s="218"/>
      <c r="DT174" s="218"/>
      <c r="DU174" s="218"/>
      <c r="DV174" s="218"/>
      <c r="DW174" s="218"/>
      <c r="DX174" s="218"/>
      <c r="DY174" s="218"/>
      <c r="DZ174" s="218"/>
      <c r="EA174" s="218"/>
      <c r="EB174" s="218"/>
      <c r="EC174" s="218"/>
      <c r="ED174" s="218"/>
      <c r="EE174" s="218"/>
      <c r="EF174" s="218"/>
      <c r="EG174" s="218"/>
      <c r="EH174" s="218"/>
      <c r="EI174" s="218"/>
      <c r="EJ174" s="218"/>
      <c r="EK174" s="218"/>
      <c r="EL174" s="218"/>
      <c r="EM174" s="218"/>
      <c r="EN174" s="218"/>
      <c r="EO174" s="218"/>
      <c r="EP174" s="218"/>
      <c r="EQ174" s="218"/>
      <c r="ER174" s="218"/>
      <c r="ES174" s="218"/>
      <c r="ET174" s="218"/>
      <c r="EU174" s="218"/>
      <c r="EV174" s="218"/>
      <c r="EW174" s="218"/>
      <c r="EX174" s="218"/>
      <c r="EY174" s="218"/>
      <c r="EZ174" s="218"/>
      <c r="FA174" s="218"/>
      <c r="FB174" s="218"/>
      <c r="FC174" s="218"/>
      <c r="FD174" s="218"/>
      <c r="FE174" s="218"/>
      <c r="FF174" s="218"/>
      <c r="FG174" s="218"/>
      <c r="FH174" s="218"/>
      <c r="FI174" s="218"/>
      <c r="FJ174" s="218"/>
      <c r="FK174" s="218"/>
      <c r="FL174" s="218"/>
      <c r="FM174" s="218"/>
      <c r="FN174" s="218"/>
      <c r="FO174" s="218"/>
      <c r="FP174" s="218"/>
      <c r="FQ174" s="218"/>
      <c r="FR174" s="218"/>
      <c r="FS174" s="218"/>
      <c r="FT174" s="218"/>
      <c r="FU174" s="218"/>
      <c r="FV174" s="218"/>
      <c r="FW174" s="218"/>
      <c r="FX174" s="218"/>
      <c r="FY174" s="218"/>
      <c r="FZ174" s="218"/>
      <c r="GA174" s="218"/>
      <c r="GB174" s="218"/>
      <c r="GC174" s="218"/>
      <c r="GD174" s="218"/>
      <c r="GE174" s="218"/>
      <c r="GF174" s="218"/>
      <c r="GG174" s="218"/>
      <c r="GH174" s="218"/>
      <c r="GI174" s="218"/>
      <c r="GJ174" s="218"/>
      <c r="GK174" s="218"/>
      <c r="GL174" s="218"/>
      <c r="GM174" s="218"/>
      <c r="GN174" s="218"/>
      <c r="GO174" s="218"/>
      <c r="GP174" s="218"/>
      <c r="GQ174" s="218"/>
      <c r="GR174" s="218"/>
      <c r="GS174" s="218"/>
      <c r="GT174" s="218"/>
      <c r="GU174" s="218"/>
      <c r="GV174" s="218"/>
      <c r="GW174" s="218"/>
      <c r="GX174" s="218"/>
      <c r="GY174" s="218"/>
      <c r="GZ174" s="218"/>
      <c r="HA174" s="218"/>
      <c r="HB174" s="218"/>
      <c r="HC174" s="218"/>
      <c r="HD174" s="218"/>
      <c r="HE174" s="218"/>
      <c r="HF174" s="218"/>
      <c r="HG174" s="218"/>
      <c r="HH174" s="218"/>
      <c r="HI174" s="218"/>
      <c r="HJ174" s="218"/>
      <c r="HK174" s="218"/>
      <c r="HL174" s="218"/>
      <c r="HM174" s="218"/>
      <c r="HN174" s="218"/>
      <c r="HO174" s="218"/>
      <c r="HP174" s="218"/>
      <c r="HQ174" s="218"/>
      <c r="HR174" s="218"/>
      <c r="HS174" s="218"/>
      <c r="HT174" s="218"/>
      <c r="HU174" s="218"/>
      <c r="HV174" s="218"/>
      <c r="HW174" s="218"/>
      <c r="HX174" s="218"/>
      <c r="HY174" s="218"/>
      <c r="HZ174" s="218"/>
      <c r="IA174" s="218"/>
      <c r="IB174" s="218"/>
      <c r="IC174" s="218"/>
      <c r="ID174" s="218"/>
      <c r="IE174" s="218"/>
      <c r="IF174" s="218"/>
      <c r="IG174" s="218"/>
      <c r="IH174" s="218"/>
      <c r="II174" s="218"/>
      <c r="IJ174" s="218"/>
      <c r="IK174" s="218"/>
      <c r="IL174" s="218"/>
      <c r="IM174" s="218"/>
      <c r="IN174" s="218"/>
      <c r="IO174" s="218"/>
      <c r="IP174" s="218"/>
      <c r="IQ174" s="218"/>
      <c r="IR174" s="218"/>
      <c r="IS174" s="218"/>
      <c r="IT174" s="218"/>
      <c r="IU174" s="218"/>
      <c r="IV174" s="218"/>
    </row>
    <row r="175" spans="2:256" s="133" customFormat="1">
      <c r="B175" s="313"/>
      <c r="C175" s="134"/>
      <c r="D175" s="234"/>
      <c r="E175" s="134"/>
      <c r="F175" s="146"/>
      <c r="G175" s="275"/>
      <c r="H175" s="276"/>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51"/>
      <c r="AZ175" s="248"/>
      <c r="BA175" s="249"/>
      <c r="BB175" s="250" t="str">
        <f t="shared" si="43"/>
        <v xml:space="preserve"> </v>
      </c>
      <c r="BC175" s="250" t="str">
        <f t="shared" si="44"/>
        <v xml:space="preserve"> </v>
      </c>
      <c r="BD175" s="250" t="str">
        <f t="shared" si="45"/>
        <v xml:space="preserve"> </v>
      </c>
      <c r="BE175" s="251"/>
      <c r="BF175" s="252"/>
      <c r="BG175" s="253"/>
      <c r="BH175" s="253" t="str">
        <f t="shared" si="46"/>
        <v xml:space="preserve"> </v>
      </c>
      <c r="BI175" s="253" t="str">
        <f t="shared" si="47"/>
        <v xml:space="preserve"> </v>
      </c>
      <c r="BJ175" s="254"/>
      <c r="BK175" s="255" t="str">
        <f t="shared" si="48"/>
        <v xml:space="preserve"> </v>
      </c>
      <c r="BL175" s="256" t="str">
        <f t="shared" si="49"/>
        <v xml:space="preserve"> </v>
      </c>
      <c r="BM175" s="218"/>
      <c r="BN175" s="218"/>
      <c r="BO175" s="218"/>
      <c r="BP175" s="218"/>
      <c r="BQ175" s="218"/>
      <c r="BR175" s="218"/>
      <c r="BS175" s="218"/>
      <c r="BT175" s="218"/>
      <c r="BU175" s="218"/>
      <c r="BV175" s="218"/>
      <c r="BW175" s="218"/>
      <c r="BX175" s="218"/>
      <c r="BY175" s="218"/>
      <c r="BZ175" s="218"/>
      <c r="CA175" s="218"/>
      <c r="CB175" s="218"/>
      <c r="CC175" s="218"/>
      <c r="CD175" s="218"/>
      <c r="CE175" s="218"/>
      <c r="CF175" s="218"/>
      <c r="CG175" s="218"/>
      <c r="CH175" s="218"/>
      <c r="CI175" s="218"/>
      <c r="CJ175" s="218"/>
      <c r="CK175" s="218"/>
      <c r="CL175" s="218"/>
      <c r="CM175" s="218"/>
      <c r="CN175" s="218"/>
      <c r="CO175" s="218"/>
      <c r="CP175" s="218"/>
      <c r="CQ175" s="218"/>
      <c r="CR175" s="218"/>
      <c r="CS175" s="218"/>
      <c r="CT175" s="218"/>
      <c r="CU175" s="218"/>
      <c r="CV175" s="218"/>
      <c r="CW175" s="218"/>
      <c r="CX175" s="218"/>
      <c r="CY175" s="218"/>
      <c r="CZ175" s="218"/>
      <c r="DA175" s="218"/>
      <c r="DB175" s="218"/>
      <c r="DC175" s="218"/>
      <c r="DD175" s="218"/>
      <c r="DE175" s="218"/>
      <c r="DF175" s="218"/>
      <c r="DG175" s="218"/>
      <c r="DH175" s="218"/>
      <c r="DI175" s="218"/>
      <c r="DJ175" s="218"/>
      <c r="DK175" s="218"/>
      <c r="DL175" s="218"/>
      <c r="DM175" s="218"/>
      <c r="DN175" s="218"/>
      <c r="DO175" s="218"/>
      <c r="DP175" s="218"/>
      <c r="DQ175" s="218"/>
      <c r="DR175" s="218"/>
      <c r="DS175" s="218"/>
      <c r="DT175" s="218"/>
      <c r="DU175" s="218"/>
      <c r="DV175" s="218"/>
      <c r="DW175" s="218"/>
      <c r="DX175" s="218"/>
      <c r="DY175" s="218"/>
      <c r="DZ175" s="218"/>
      <c r="EA175" s="218"/>
      <c r="EB175" s="218"/>
      <c r="EC175" s="218"/>
      <c r="ED175" s="218"/>
      <c r="EE175" s="218"/>
      <c r="EF175" s="218"/>
      <c r="EG175" s="218"/>
      <c r="EH175" s="218"/>
      <c r="EI175" s="218"/>
      <c r="EJ175" s="218"/>
      <c r="EK175" s="218"/>
      <c r="EL175" s="218"/>
      <c r="EM175" s="218"/>
      <c r="EN175" s="218"/>
      <c r="EO175" s="218"/>
      <c r="EP175" s="218"/>
      <c r="EQ175" s="218"/>
      <c r="ER175" s="218"/>
      <c r="ES175" s="218"/>
      <c r="ET175" s="218"/>
      <c r="EU175" s="218"/>
      <c r="EV175" s="218"/>
      <c r="EW175" s="218"/>
      <c r="EX175" s="218"/>
      <c r="EY175" s="218"/>
      <c r="EZ175" s="218"/>
      <c r="FA175" s="218"/>
      <c r="FB175" s="218"/>
      <c r="FC175" s="218"/>
      <c r="FD175" s="218"/>
      <c r="FE175" s="218"/>
      <c r="FF175" s="218"/>
      <c r="FG175" s="218"/>
      <c r="FH175" s="218"/>
      <c r="FI175" s="218"/>
      <c r="FJ175" s="218"/>
      <c r="FK175" s="218"/>
      <c r="FL175" s="218"/>
      <c r="FM175" s="218"/>
      <c r="FN175" s="218"/>
      <c r="FO175" s="218"/>
      <c r="FP175" s="218"/>
      <c r="FQ175" s="218"/>
      <c r="FR175" s="218"/>
      <c r="FS175" s="218"/>
      <c r="FT175" s="218"/>
      <c r="FU175" s="218"/>
      <c r="FV175" s="218"/>
      <c r="FW175" s="218"/>
      <c r="FX175" s="218"/>
      <c r="FY175" s="218"/>
      <c r="FZ175" s="218"/>
      <c r="GA175" s="218"/>
      <c r="GB175" s="218"/>
      <c r="GC175" s="218"/>
      <c r="GD175" s="218"/>
      <c r="GE175" s="218"/>
      <c r="GF175" s="218"/>
      <c r="GG175" s="218"/>
      <c r="GH175" s="218"/>
      <c r="GI175" s="218"/>
      <c r="GJ175" s="218"/>
      <c r="GK175" s="218"/>
      <c r="GL175" s="218"/>
      <c r="GM175" s="218"/>
      <c r="GN175" s="218"/>
      <c r="GO175" s="218"/>
      <c r="GP175" s="218"/>
      <c r="GQ175" s="218"/>
      <c r="GR175" s="218"/>
      <c r="GS175" s="218"/>
      <c r="GT175" s="218"/>
      <c r="GU175" s="218"/>
      <c r="GV175" s="218"/>
      <c r="GW175" s="218"/>
      <c r="GX175" s="218"/>
      <c r="GY175" s="218"/>
      <c r="GZ175" s="218"/>
      <c r="HA175" s="218"/>
      <c r="HB175" s="218"/>
      <c r="HC175" s="218"/>
      <c r="HD175" s="218"/>
      <c r="HE175" s="218"/>
      <c r="HF175" s="218"/>
      <c r="HG175" s="218"/>
      <c r="HH175" s="218"/>
      <c r="HI175" s="218"/>
      <c r="HJ175" s="218"/>
      <c r="HK175" s="218"/>
      <c r="HL175" s="218"/>
      <c r="HM175" s="218"/>
      <c r="HN175" s="218"/>
      <c r="HO175" s="218"/>
      <c r="HP175" s="218"/>
      <c r="HQ175" s="218"/>
      <c r="HR175" s="218"/>
      <c r="HS175" s="218"/>
      <c r="HT175" s="218"/>
      <c r="HU175" s="218"/>
      <c r="HV175" s="218"/>
      <c r="HW175" s="218"/>
      <c r="HX175" s="218"/>
      <c r="HY175" s="218"/>
      <c r="HZ175" s="218"/>
      <c r="IA175" s="218"/>
      <c r="IB175" s="218"/>
      <c r="IC175" s="218"/>
      <c r="ID175" s="218"/>
      <c r="IE175" s="218"/>
      <c r="IF175" s="218"/>
      <c r="IG175" s="218"/>
      <c r="IH175" s="218"/>
      <c r="II175" s="218"/>
      <c r="IJ175" s="218"/>
      <c r="IK175" s="218"/>
      <c r="IL175" s="218"/>
      <c r="IM175" s="218"/>
      <c r="IN175" s="218"/>
      <c r="IO175" s="218"/>
      <c r="IP175" s="218"/>
      <c r="IQ175" s="218"/>
      <c r="IR175" s="218"/>
      <c r="IS175" s="218"/>
      <c r="IT175" s="218"/>
      <c r="IU175" s="218"/>
      <c r="IV175" s="218"/>
    </row>
    <row r="176" spans="2:256" s="133" customFormat="1" ht="38.25">
      <c r="B176" s="314" t="s">
        <v>185</v>
      </c>
      <c r="C176" s="136"/>
      <c r="D176" s="214" t="s">
        <v>551</v>
      </c>
      <c r="E176" s="274" t="s">
        <v>135</v>
      </c>
      <c r="F176" s="215">
        <v>1</v>
      </c>
      <c r="G176" s="296">
        <v>0</v>
      </c>
      <c r="H176" s="276" t="str">
        <f t="shared" ref="H176:H183" si="50">IF(G176=0," ",F176*G176)</f>
        <v xml:space="preserve"> </v>
      </c>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47">
        <v>63.25</v>
      </c>
      <c r="AZ176" s="248">
        <v>50</v>
      </c>
      <c r="BA176" s="249">
        <v>-0.1</v>
      </c>
      <c r="BB176" s="250">
        <f t="shared" si="43"/>
        <v>55</v>
      </c>
      <c r="BC176" s="250">
        <f t="shared" si="44"/>
        <v>50</v>
      </c>
      <c r="BD176" s="250">
        <f t="shared" si="45"/>
        <v>55</v>
      </c>
      <c r="BE176" s="251"/>
      <c r="BF176" s="252">
        <v>0.15</v>
      </c>
      <c r="BG176" s="253"/>
      <c r="BH176" s="253">
        <f t="shared" si="46"/>
        <v>8.25</v>
      </c>
      <c r="BI176" s="253">
        <f t="shared" si="47"/>
        <v>8.25</v>
      </c>
      <c r="BJ176" s="254"/>
      <c r="BK176" s="255">
        <f t="shared" si="48"/>
        <v>63.25</v>
      </c>
      <c r="BL176" s="256">
        <f t="shared" si="49"/>
        <v>63.25</v>
      </c>
      <c r="BM176" s="218"/>
      <c r="BN176" s="218"/>
      <c r="BO176" s="218"/>
      <c r="BP176" s="218"/>
      <c r="BQ176" s="218"/>
      <c r="BR176" s="218"/>
      <c r="BS176" s="218"/>
      <c r="BT176" s="218"/>
      <c r="BU176" s="218"/>
      <c r="BV176" s="218"/>
      <c r="BW176" s="218"/>
      <c r="BX176" s="218"/>
      <c r="BY176" s="218"/>
      <c r="BZ176" s="218"/>
      <c r="CA176" s="218"/>
      <c r="CB176" s="218"/>
      <c r="CC176" s="218"/>
      <c r="CD176" s="218"/>
      <c r="CE176" s="218"/>
      <c r="CF176" s="218"/>
      <c r="CG176" s="218"/>
      <c r="CH176" s="218"/>
      <c r="CI176" s="218"/>
      <c r="CJ176" s="218"/>
      <c r="CK176" s="218"/>
      <c r="CL176" s="218"/>
      <c r="CM176" s="218"/>
      <c r="CN176" s="218"/>
      <c r="CO176" s="218"/>
      <c r="CP176" s="218"/>
      <c r="CQ176" s="218"/>
      <c r="CR176" s="218"/>
      <c r="CS176" s="218"/>
      <c r="CT176" s="218"/>
      <c r="CU176" s="218"/>
      <c r="CV176" s="218"/>
      <c r="CW176" s="218"/>
      <c r="CX176" s="218"/>
      <c r="CY176" s="218"/>
      <c r="CZ176" s="218"/>
      <c r="DA176" s="218"/>
      <c r="DB176" s="218"/>
      <c r="DC176" s="218"/>
      <c r="DD176" s="218"/>
      <c r="DE176" s="218"/>
      <c r="DF176" s="218"/>
      <c r="DG176" s="218"/>
      <c r="DH176" s="218"/>
      <c r="DI176" s="218"/>
      <c r="DJ176" s="218"/>
      <c r="DK176" s="218"/>
      <c r="DL176" s="218"/>
      <c r="DM176" s="218"/>
      <c r="DN176" s="218"/>
      <c r="DO176" s="218"/>
      <c r="DP176" s="218"/>
      <c r="DQ176" s="218"/>
      <c r="DR176" s="218"/>
      <c r="DS176" s="218"/>
      <c r="DT176" s="218"/>
      <c r="DU176" s="218"/>
      <c r="DV176" s="218"/>
      <c r="DW176" s="218"/>
      <c r="DX176" s="218"/>
      <c r="DY176" s="218"/>
      <c r="DZ176" s="218"/>
      <c r="EA176" s="218"/>
      <c r="EB176" s="218"/>
      <c r="EC176" s="218"/>
      <c r="ED176" s="218"/>
      <c r="EE176" s="218"/>
      <c r="EF176" s="218"/>
      <c r="EG176" s="218"/>
      <c r="EH176" s="218"/>
      <c r="EI176" s="218"/>
      <c r="EJ176" s="218"/>
      <c r="EK176" s="218"/>
      <c r="EL176" s="218"/>
      <c r="EM176" s="218"/>
      <c r="EN176" s="218"/>
      <c r="EO176" s="218"/>
      <c r="EP176" s="218"/>
      <c r="EQ176" s="218"/>
      <c r="ER176" s="218"/>
      <c r="ES176" s="218"/>
      <c r="ET176" s="218"/>
      <c r="EU176" s="218"/>
      <c r="EV176" s="218"/>
      <c r="EW176" s="218"/>
      <c r="EX176" s="218"/>
      <c r="EY176" s="218"/>
      <c r="EZ176" s="218"/>
      <c r="FA176" s="218"/>
      <c r="FB176" s="218"/>
      <c r="FC176" s="218"/>
      <c r="FD176" s="218"/>
      <c r="FE176" s="218"/>
      <c r="FF176" s="218"/>
      <c r="FG176" s="218"/>
      <c r="FH176" s="218"/>
      <c r="FI176" s="218"/>
      <c r="FJ176" s="218"/>
      <c r="FK176" s="218"/>
      <c r="FL176" s="218"/>
      <c r="FM176" s="218"/>
      <c r="FN176" s="218"/>
      <c r="FO176" s="218"/>
      <c r="FP176" s="218"/>
      <c r="FQ176" s="218"/>
      <c r="FR176" s="218"/>
      <c r="FS176" s="218"/>
      <c r="FT176" s="218"/>
      <c r="FU176" s="218"/>
      <c r="FV176" s="218"/>
      <c r="FW176" s="218"/>
      <c r="FX176" s="218"/>
      <c r="FY176" s="218"/>
      <c r="FZ176" s="218"/>
      <c r="GA176" s="218"/>
      <c r="GB176" s="218"/>
      <c r="GC176" s="218"/>
      <c r="GD176" s="218"/>
      <c r="GE176" s="218"/>
      <c r="GF176" s="218"/>
      <c r="GG176" s="218"/>
      <c r="GH176" s="218"/>
      <c r="GI176" s="218"/>
      <c r="GJ176" s="218"/>
      <c r="GK176" s="218"/>
      <c r="GL176" s="218"/>
      <c r="GM176" s="218"/>
      <c r="GN176" s="218"/>
      <c r="GO176" s="218"/>
      <c r="GP176" s="218"/>
      <c r="GQ176" s="218"/>
      <c r="GR176" s="218"/>
      <c r="GS176" s="218"/>
      <c r="GT176" s="218"/>
      <c r="GU176" s="218"/>
      <c r="GV176" s="218"/>
      <c r="GW176" s="218"/>
      <c r="GX176" s="218"/>
      <c r="GY176" s="218"/>
      <c r="GZ176" s="218"/>
      <c r="HA176" s="218"/>
      <c r="HB176" s="218"/>
      <c r="HC176" s="218"/>
      <c r="HD176" s="218"/>
      <c r="HE176" s="218"/>
      <c r="HF176" s="218"/>
      <c r="HG176" s="218"/>
      <c r="HH176" s="218"/>
      <c r="HI176" s="218"/>
      <c r="HJ176" s="218"/>
      <c r="HK176" s="218"/>
      <c r="HL176" s="218"/>
      <c r="HM176" s="218"/>
      <c r="HN176" s="218"/>
      <c r="HO176" s="218"/>
      <c r="HP176" s="218"/>
      <c r="HQ176" s="218"/>
      <c r="HR176" s="218"/>
      <c r="HS176" s="218"/>
      <c r="HT176" s="218"/>
      <c r="HU176" s="218"/>
      <c r="HV176" s="218"/>
      <c r="HW176" s="218"/>
      <c r="HX176" s="218"/>
      <c r="HY176" s="218"/>
      <c r="HZ176" s="218"/>
      <c r="IA176" s="218"/>
      <c r="IB176" s="218"/>
      <c r="IC176" s="218"/>
      <c r="ID176" s="218"/>
      <c r="IE176" s="218"/>
      <c r="IF176" s="218"/>
      <c r="IG176" s="218"/>
      <c r="IH176" s="218"/>
      <c r="II176" s="218"/>
      <c r="IJ176" s="218"/>
      <c r="IK176" s="218"/>
      <c r="IL176" s="218"/>
      <c r="IM176" s="218"/>
      <c r="IN176" s="218"/>
      <c r="IO176" s="218"/>
      <c r="IP176" s="218"/>
      <c r="IQ176" s="218"/>
      <c r="IR176" s="218"/>
      <c r="IS176" s="218"/>
      <c r="IT176" s="218"/>
      <c r="IU176" s="218"/>
      <c r="IV176" s="218"/>
    </row>
    <row r="177" spans="2:256" s="133" customFormat="1">
      <c r="B177" s="313"/>
      <c r="C177" s="134"/>
      <c r="D177" s="234"/>
      <c r="E177" s="134"/>
      <c r="F177" s="146"/>
      <c r="G177" s="275"/>
      <c r="H177" s="276" t="str">
        <f t="shared" si="50"/>
        <v xml:space="preserve"> </v>
      </c>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51"/>
      <c r="AZ177" s="248"/>
      <c r="BA177" s="249"/>
      <c r="BB177" s="250" t="str">
        <f t="shared" si="43"/>
        <v xml:space="preserve"> </v>
      </c>
      <c r="BC177" s="250" t="str">
        <f t="shared" si="44"/>
        <v xml:space="preserve"> </v>
      </c>
      <c r="BD177" s="250" t="str">
        <f t="shared" si="45"/>
        <v xml:space="preserve"> </v>
      </c>
      <c r="BE177" s="251"/>
      <c r="BF177" s="252"/>
      <c r="BG177" s="253"/>
      <c r="BH177" s="253" t="str">
        <f t="shared" si="46"/>
        <v xml:space="preserve"> </v>
      </c>
      <c r="BI177" s="253" t="str">
        <f t="shared" si="47"/>
        <v xml:space="preserve"> </v>
      </c>
      <c r="BJ177" s="254"/>
      <c r="BK177" s="255" t="str">
        <f t="shared" si="48"/>
        <v xml:space="preserve"> </v>
      </c>
      <c r="BL177" s="256" t="str">
        <f t="shared" si="49"/>
        <v xml:space="preserve"> </v>
      </c>
      <c r="BM177" s="218"/>
      <c r="BN177" s="218"/>
      <c r="BO177" s="218"/>
      <c r="BP177" s="218"/>
      <c r="BQ177" s="218"/>
      <c r="BR177" s="218"/>
      <c r="BS177" s="218"/>
      <c r="BT177" s="218"/>
      <c r="BU177" s="218"/>
      <c r="BV177" s="218"/>
      <c r="BW177" s="218"/>
      <c r="BX177" s="218"/>
      <c r="BY177" s="218"/>
      <c r="BZ177" s="218"/>
      <c r="CA177" s="218"/>
      <c r="CB177" s="218"/>
      <c r="CC177" s="218"/>
      <c r="CD177" s="218"/>
      <c r="CE177" s="218"/>
      <c r="CF177" s="218"/>
      <c r="CG177" s="218"/>
      <c r="CH177" s="218"/>
      <c r="CI177" s="218"/>
      <c r="CJ177" s="218"/>
      <c r="CK177" s="218"/>
      <c r="CL177" s="218"/>
      <c r="CM177" s="218"/>
      <c r="CN177" s="218"/>
      <c r="CO177" s="218"/>
      <c r="CP177" s="218"/>
      <c r="CQ177" s="218"/>
      <c r="CR177" s="218"/>
      <c r="CS177" s="218"/>
      <c r="CT177" s="218"/>
      <c r="CU177" s="218"/>
      <c r="CV177" s="218"/>
      <c r="CW177" s="218"/>
      <c r="CX177" s="218"/>
      <c r="CY177" s="218"/>
      <c r="CZ177" s="218"/>
      <c r="DA177" s="218"/>
      <c r="DB177" s="218"/>
      <c r="DC177" s="218"/>
      <c r="DD177" s="218"/>
      <c r="DE177" s="218"/>
      <c r="DF177" s="218"/>
      <c r="DG177" s="218"/>
      <c r="DH177" s="218"/>
      <c r="DI177" s="218"/>
      <c r="DJ177" s="218"/>
      <c r="DK177" s="218"/>
      <c r="DL177" s="218"/>
      <c r="DM177" s="218"/>
      <c r="DN177" s="218"/>
      <c r="DO177" s="218"/>
      <c r="DP177" s="218"/>
      <c r="DQ177" s="218"/>
      <c r="DR177" s="218"/>
      <c r="DS177" s="218"/>
      <c r="DT177" s="218"/>
      <c r="DU177" s="218"/>
      <c r="DV177" s="218"/>
      <c r="DW177" s="218"/>
      <c r="DX177" s="218"/>
      <c r="DY177" s="218"/>
      <c r="DZ177" s="218"/>
      <c r="EA177" s="218"/>
      <c r="EB177" s="218"/>
      <c r="EC177" s="218"/>
      <c r="ED177" s="218"/>
      <c r="EE177" s="218"/>
      <c r="EF177" s="218"/>
      <c r="EG177" s="218"/>
      <c r="EH177" s="218"/>
      <c r="EI177" s="218"/>
      <c r="EJ177" s="218"/>
      <c r="EK177" s="218"/>
      <c r="EL177" s="218"/>
      <c r="EM177" s="218"/>
      <c r="EN177" s="218"/>
      <c r="EO177" s="218"/>
      <c r="EP177" s="218"/>
      <c r="EQ177" s="218"/>
      <c r="ER177" s="218"/>
      <c r="ES177" s="218"/>
      <c r="ET177" s="218"/>
      <c r="EU177" s="218"/>
      <c r="EV177" s="218"/>
      <c r="EW177" s="218"/>
      <c r="EX177" s="218"/>
      <c r="EY177" s="218"/>
      <c r="EZ177" s="218"/>
      <c r="FA177" s="218"/>
      <c r="FB177" s="218"/>
      <c r="FC177" s="218"/>
      <c r="FD177" s="218"/>
      <c r="FE177" s="218"/>
      <c r="FF177" s="218"/>
      <c r="FG177" s="218"/>
      <c r="FH177" s="218"/>
      <c r="FI177" s="218"/>
      <c r="FJ177" s="218"/>
      <c r="FK177" s="218"/>
      <c r="FL177" s="218"/>
      <c r="FM177" s="218"/>
      <c r="FN177" s="218"/>
      <c r="FO177" s="218"/>
      <c r="FP177" s="218"/>
      <c r="FQ177" s="218"/>
      <c r="FR177" s="218"/>
      <c r="FS177" s="218"/>
      <c r="FT177" s="218"/>
      <c r="FU177" s="218"/>
      <c r="FV177" s="218"/>
      <c r="FW177" s="218"/>
      <c r="FX177" s="218"/>
      <c r="FY177" s="218"/>
      <c r="FZ177" s="218"/>
      <c r="GA177" s="218"/>
      <c r="GB177" s="218"/>
      <c r="GC177" s="218"/>
      <c r="GD177" s="218"/>
      <c r="GE177" s="218"/>
      <c r="GF177" s="218"/>
      <c r="GG177" s="218"/>
      <c r="GH177" s="218"/>
      <c r="GI177" s="218"/>
      <c r="GJ177" s="218"/>
      <c r="GK177" s="218"/>
      <c r="GL177" s="218"/>
      <c r="GM177" s="218"/>
      <c r="GN177" s="218"/>
      <c r="GO177" s="218"/>
      <c r="GP177" s="218"/>
      <c r="GQ177" s="218"/>
      <c r="GR177" s="218"/>
      <c r="GS177" s="218"/>
      <c r="GT177" s="218"/>
      <c r="GU177" s="218"/>
      <c r="GV177" s="218"/>
      <c r="GW177" s="218"/>
      <c r="GX177" s="218"/>
      <c r="GY177" s="218"/>
      <c r="GZ177" s="218"/>
      <c r="HA177" s="218"/>
      <c r="HB177" s="218"/>
      <c r="HC177" s="218"/>
      <c r="HD177" s="218"/>
      <c r="HE177" s="218"/>
      <c r="HF177" s="218"/>
      <c r="HG177" s="218"/>
      <c r="HH177" s="218"/>
      <c r="HI177" s="218"/>
      <c r="HJ177" s="218"/>
      <c r="HK177" s="218"/>
      <c r="HL177" s="218"/>
      <c r="HM177" s="218"/>
      <c r="HN177" s="218"/>
      <c r="HO177" s="218"/>
      <c r="HP177" s="218"/>
      <c r="HQ177" s="218"/>
      <c r="HR177" s="218"/>
      <c r="HS177" s="218"/>
      <c r="HT177" s="218"/>
      <c r="HU177" s="218"/>
      <c r="HV177" s="218"/>
      <c r="HW177" s="218"/>
      <c r="HX177" s="218"/>
      <c r="HY177" s="218"/>
      <c r="HZ177" s="218"/>
      <c r="IA177" s="218"/>
      <c r="IB177" s="218"/>
      <c r="IC177" s="218"/>
      <c r="ID177" s="218"/>
      <c r="IE177" s="218"/>
      <c r="IF177" s="218"/>
      <c r="IG177" s="218"/>
      <c r="IH177" s="218"/>
      <c r="II177" s="218"/>
      <c r="IJ177" s="218"/>
      <c r="IK177" s="218"/>
      <c r="IL177" s="218"/>
      <c r="IM177" s="218"/>
      <c r="IN177" s="218"/>
      <c r="IO177" s="218"/>
      <c r="IP177" s="218"/>
      <c r="IQ177" s="218"/>
      <c r="IR177" s="218"/>
      <c r="IS177" s="218"/>
      <c r="IT177" s="218"/>
      <c r="IU177" s="218"/>
      <c r="IV177" s="218"/>
    </row>
    <row r="178" spans="2:256" s="133" customFormat="1" ht="38.25">
      <c r="B178" s="319" t="s">
        <v>554</v>
      </c>
      <c r="C178" s="70"/>
      <c r="D178" s="178" t="s">
        <v>361</v>
      </c>
      <c r="E178" s="185"/>
      <c r="F178" s="219"/>
      <c r="G178" s="296"/>
      <c r="H178" s="276" t="str">
        <f t="shared" si="50"/>
        <v xml:space="preserve"> </v>
      </c>
      <c r="I178" s="220"/>
      <c r="J178" s="220"/>
      <c r="K178" s="220"/>
      <c r="L178" s="220"/>
      <c r="M178" s="220"/>
      <c r="N178" s="220"/>
      <c r="O178" s="220"/>
      <c r="P178" s="220"/>
      <c r="Q178" s="220"/>
      <c r="R178" s="220"/>
      <c r="S178" s="220"/>
      <c r="T178" s="220"/>
      <c r="U178" s="220"/>
      <c r="V178" s="220"/>
      <c r="W178" s="220"/>
      <c r="X178" s="220"/>
      <c r="Y178" s="220"/>
      <c r="Z178" s="220"/>
      <c r="AA178" s="220"/>
      <c r="AB178" s="220"/>
      <c r="AC178" s="220"/>
      <c r="AD178" s="220"/>
      <c r="AE178" s="220"/>
      <c r="AF178" s="220"/>
      <c r="AG178" s="220"/>
      <c r="AH178" s="220"/>
      <c r="AI178" s="220"/>
      <c r="AJ178" s="220"/>
      <c r="AK178" s="220"/>
      <c r="AL178" s="220"/>
      <c r="AM178" s="220"/>
      <c r="AN178" s="220"/>
      <c r="AO178" s="220"/>
      <c r="AP178" s="220"/>
      <c r="AQ178" s="220"/>
      <c r="AR178" s="220"/>
      <c r="AS178" s="220"/>
      <c r="AT178" s="220"/>
      <c r="AU178" s="220"/>
      <c r="AV178" s="220"/>
      <c r="AW178" s="220"/>
      <c r="AX178" s="220"/>
      <c r="AY178" s="297" t="s">
        <v>140</v>
      </c>
      <c r="AZ178" s="250"/>
      <c r="BA178" s="298"/>
      <c r="BB178" s="250" t="str">
        <f t="shared" si="43"/>
        <v xml:space="preserve"> </v>
      </c>
      <c r="BC178" s="250" t="str">
        <f t="shared" si="44"/>
        <v xml:space="preserve"> </v>
      </c>
      <c r="BD178" s="250" t="str">
        <f t="shared" si="45"/>
        <v xml:space="preserve"> </v>
      </c>
      <c r="BE178" s="297"/>
      <c r="BF178" s="299"/>
      <c r="BG178" s="253"/>
      <c r="BH178" s="253" t="str">
        <f t="shared" si="46"/>
        <v xml:space="preserve"> </v>
      </c>
      <c r="BI178" s="253" t="str">
        <f t="shared" si="47"/>
        <v xml:space="preserve"> </v>
      </c>
      <c r="BJ178" s="300"/>
      <c r="BK178" s="255" t="str">
        <f t="shared" si="48"/>
        <v xml:space="preserve"> </v>
      </c>
      <c r="BL178" s="256" t="str">
        <f t="shared" si="49"/>
        <v xml:space="preserve"> </v>
      </c>
      <c r="BM178" s="220"/>
      <c r="BN178" s="220"/>
      <c r="BO178" s="220"/>
      <c r="BP178" s="220"/>
      <c r="BQ178" s="220"/>
      <c r="BR178" s="220"/>
      <c r="BS178" s="220"/>
      <c r="BT178" s="220"/>
      <c r="BU178" s="220"/>
      <c r="BV178" s="220"/>
      <c r="BW178" s="220"/>
      <c r="BX178" s="220"/>
      <c r="BY178" s="220"/>
      <c r="BZ178" s="220"/>
      <c r="CA178" s="220"/>
      <c r="CB178" s="220"/>
      <c r="CC178" s="220"/>
      <c r="CD178" s="220"/>
      <c r="CE178" s="220"/>
      <c r="CF178" s="220"/>
      <c r="CG178" s="220"/>
      <c r="CH178" s="220"/>
      <c r="CI178" s="220"/>
      <c r="CJ178" s="220"/>
      <c r="CK178" s="220"/>
      <c r="CL178" s="220"/>
      <c r="CM178" s="220"/>
      <c r="CN178" s="220"/>
      <c r="CO178" s="220"/>
      <c r="CP178" s="220"/>
      <c r="CQ178" s="220"/>
      <c r="CR178" s="220"/>
      <c r="CS178" s="220"/>
      <c r="CT178" s="220"/>
      <c r="CU178" s="220"/>
      <c r="CV178" s="220"/>
      <c r="CW178" s="220"/>
      <c r="CX178" s="220"/>
      <c r="CY178" s="220"/>
      <c r="CZ178" s="220"/>
      <c r="DA178" s="220"/>
      <c r="DB178" s="220"/>
      <c r="DC178" s="220"/>
      <c r="DD178" s="220"/>
      <c r="DE178" s="220"/>
      <c r="DF178" s="220"/>
      <c r="DG178" s="220"/>
      <c r="DH178" s="220"/>
      <c r="DI178" s="220"/>
      <c r="DJ178" s="220"/>
      <c r="DK178" s="220"/>
      <c r="DL178" s="220"/>
      <c r="DM178" s="220"/>
      <c r="DN178" s="220"/>
      <c r="DO178" s="220"/>
      <c r="DP178" s="220"/>
      <c r="DQ178" s="220"/>
      <c r="DR178" s="220"/>
      <c r="DS178" s="220"/>
      <c r="DT178" s="220"/>
      <c r="DU178" s="220"/>
      <c r="DV178" s="220"/>
      <c r="DW178" s="220"/>
      <c r="DX178" s="220"/>
      <c r="DY178" s="220"/>
      <c r="DZ178" s="220"/>
      <c r="EA178" s="220"/>
      <c r="EB178" s="220"/>
      <c r="EC178" s="220"/>
      <c r="ED178" s="220"/>
      <c r="EE178" s="220"/>
      <c r="EF178" s="220"/>
      <c r="EG178" s="220"/>
      <c r="EH178" s="220"/>
      <c r="EI178" s="220"/>
      <c r="EJ178" s="220"/>
      <c r="EK178" s="220"/>
      <c r="EL178" s="220"/>
      <c r="EM178" s="220"/>
      <c r="EN178" s="220"/>
      <c r="EO178" s="220"/>
      <c r="EP178" s="220"/>
      <c r="EQ178" s="220"/>
      <c r="ER178" s="220"/>
      <c r="ES178" s="220"/>
      <c r="ET178" s="220"/>
      <c r="EU178" s="220"/>
      <c r="EV178" s="220"/>
      <c r="EW178" s="220"/>
      <c r="EX178" s="220"/>
      <c r="EY178" s="220"/>
      <c r="EZ178" s="220"/>
      <c r="FA178" s="220"/>
      <c r="FB178" s="220"/>
      <c r="FC178" s="220"/>
      <c r="FD178" s="220"/>
      <c r="FE178" s="220"/>
      <c r="FF178" s="220"/>
      <c r="FG178" s="220"/>
      <c r="FH178" s="220"/>
      <c r="FI178" s="220"/>
      <c r="FJ178" s="220"/>
      <c r="FK178" s="220"/>
      <c r="FL178" s="220"/>
      <c r="FM178" s="220"/>
      <c r="FN178" s="220"/>
      <c r="FO178" s="220"/>
      <c r="FP178" s="220"/>
      <c r="FQ178" s="220"/>
      <c r="FR178" s="220"/>
      <c r="FS178" s="220"/>
      <c r="FT178" s="220"/>
      <c r="FU178" s="220"/>
      <c r="FV178" s="220"/>
      <c r="FW178" s="220"/>
      <c r="FX178" s="220"/>
      <c r="FY178" s="220"/>
      <c r="FZ178" s="220"/>
      <c r="GA178" s="220"/>
      <c r="GB178" s="220"/>
      <c r="GC178" s="220"/>
      <c r="GD178" s="220"/>
      <c r="GE178" s="220"/>
      <c r="GF178" s="220"/>
      <c r="GG178" s="220"/>
      <c r="GH178" s="220"/>
      <c r="GI178" s="220"/>
      <c r="GJ178" s="220"/>
      <c r="GK178" s="220"/>
      <c r="GL178" s="220"/>
      <c r="GM178" s="220"/>
      <c r="GN178" s="220"/>
      <c r="GO178" s="220"/>
      <c r="GP178" s="220"/>
      <c r="GQ178" s="220"/>
      <c r="GR178" s="220"/>
      <c r="GS178" s="220"/>
      <c r="GT178" s="220"/>
      <c r="GU178" s="220"/>
      <c r="GV178" s="220"/>
      <c r="GW178" s="220"/>
      <c r="GX178" s="220"/>
      <c r="GY178" s="220"/>
      <c r="GZ178" s="220"/>
      <c r="HA178" s="220"/>
      <c r="HB178" s="220"/>
      <c r="HC178" s="220"/>
      <c r="HD178" s="220"/>
      <c r="HE178" s="220"/>
      <c r="HF178" s="220"/>
      <c r="HG178" s="220"/>
      <c r="HH178" s="220"/>
      <c r="HI178" s="220"/>
      <c r="HJ178" s="220"/>
      <c r="HK178" s="220"/>
      <c r="HL178" s="220"/>
      <c r="HM178" s="220"/>
      <c r="HN178" s="220"/>
      <c r="HO178" s="220"/>
      <c r="HP178" s="220"/>
      <c r="HQ178" s="220"/>
      <c r="HR178" s="220"/>
      <c r="HS178" s="220"/>
      <c r="HT178" s="220"/>
      <c r="HU178" s="220"/>
      <c r="HV178" s="220"/>
      <c r="HW178" s="220"/>
      <c r="HX178" s="220"/>
      <c r="HY178" s="220"/>
      <c r="HZ178" s="220"/>
      <c r="IA178" s="220"/>
      <c r="IB178" s="220"/>
      <c r="IC178" s="220"/>
      <c r="ID178" s="220"/>
      <c r="IE178" s="220"/>
      <c r="IF178" s="220"/>
      <c r="IG178" s="220"/>
      <c r="IH178" s="220"/>
      <c r="II178" s="220"/>
      <c r="IJ178" s="220"/>
      <c r="IK178" s="220"/>
      <c r="IL178" s="220"/>
      <c r="IM178" s="220"/>
      <c r="IN178" s="220"/>
      <c r="IO178" s="220"/>
      <c r="IP178" s="220"/>
      <c r="IQ178" s="220"/>
      <c r="IR178" s="220"/>
      <c r="IS178" s="220"/>
      <c r="IT178" s="220"/>
      <c r="IU178" s="220"/>
      <c r="IV178" s="220"/>
    </row>
    <row r="179" spans="2:256" s="133" customFormat="1">
      <c r="B179" s="310"/>
      <c r="C179" s="145"/>
      <c r="E179" s="134"/>
      <c r="F179" s="146"/>
      <c r="G179" s="275"/>
      <c r="H179" s="276" t="str">
        <f t="shared" si="50"/>
        <v xml:space="preserve"> </v>
      </c>
      <c r="AY179" s="301" t="s">
        <v>140</v>
      </c>
      <c r="AZ179" s="250"/>
      <c r="BA179" s="298"/>
      <c r="BB179" s="250" t="str">
        <f t="shared" si="43"/>
        <v xml:space="preserve"> </v>
      </c>
      <c r="BC179" s="250" t="str">
        <f t="shared" si="44"/>
        <v xml:space="preserve"> </v>
      </c>
      <c r="BD179" s="250" t="str">
        <f t="shared" si="45"/>
        <v xml:space="preserve"> </v>
      </c>
      <c r="BE179" s="301"/>
      <c r="BF179" s="299"/>
      <c r="BG179" s="253"/>
      <c r="BH179" s="253" t="str">
        <f t="shared" si="46"/>
        <v xml:space="preserve"> </v>
      </c>
      <c r="BI179" s="253" t="str">
        <f t="shared" si="47"/>
        <v xml:space="preserve"> </v>
      </c>
      <c r="BJ179" s="302"/>
      <c r="BK179" s="255" t="str">
        <f t="shared" si="48"/>
        <v xml:space="preserve"> </v>
      </c>
      <c r="BL179" s="256" t="str">
        <f t="shared" si="49"/>
        <v xml:space="preserve"> </v>
      </c>
    </row>
    <row r="180" spans="2:256" s="133" customFormat="1" ht="322.5" customHeight="1">
      <c r="C180" s="318" t="s">
        <v>222</v>
      </c>
      <c r="D180" s="178" t="s">
        <v>552</v>
      </c>
      <c r="E180" s="185" t="s">
        <v>135</v>
      </c>
      <c r="F180" s="219">
        <v>1</v>
      </c>
      <c r="G180" s="296">
        <v>0</v>
      </c>
      <c r="H180" s="276" t="str">
        <f t="shared" si="50"/>
        <v xml:space="preserve"> </v>
      </c>
      <c r="I180" s="220"/>
      <c r="J180" s="220"/>
      <c r="K180" s="220"/>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220"/>
      <c r="AJ180" s="220"/>
      <c r="AK180" s="220"/>
      <c r="AL180" s="220"/>
      <c r="AM180" s="220"/>
      <c r="AN180" s="220"/>
      <c r="AO180" s="220"/>
      <c r="AP180" s="220"/>
      <c r="AQ180" s="220"/>
      <c r="AR180" s="220"/>
      <c r="AS180" s="220"/>
      <c r="AT180" s="220"/>
      <c r="AU180" s="220"/>
      <c r="AV180" s="220"/>
      <c r="AW180" s="220"/>
      <c r="AX180" s="220"/>
      <c r="AY180" s="247">
        <v>2525.6</v>
      </c>
      <c r="AZ180" s="248">
        <v>2296</v>
      </c>
      <c r="BA180" s="249">
        <v>-0.1</v>
      </c>
      <c r="BB180" s="250">
        <f t="shared" si="43"/>
        <v>2525.6</v>
      </c>
      <c r="BC180" s="250">
        <f t="shared" si="44"/>
        <v>2296</v>
      </c>
      <c r="BD180" s="250">
        <f t="shared" si="45"/>
        <v>2525.6</v>
      </c>
      <c r="BE180" s="297"/>
      <c r="BF180" s="299"/>
      <c r="BG180" s="253"/>
      <c r="BH180" s="253">
        <f t="shared" si="46"/>
        <v>0</v>
      </c>
      <c r="BI180" s="253">
        <f t="shared" si="47"/>
        <v>0</v>
      </c>
      <c r="BJ180" s="300"/>
      <c r="BK180" s="255">
        <f t="shared" si="48"/>
        <v>2525.6</v>
      </c>
      <c r="BL180" s="256">
        <f t="shared" si="49"/>
        <v>2525.6</v>
      </c>
      <c r="BM180" s="220"/>
      <c r="BN180" s="220"/>
      <c r="BO180" s="220"/>
      <c r="BP180" s="220"/>
      <c r="BQ180" s="220"/>
      <c r="BR180" s="220"/>
      <c r="BS180" s="220"/>
      <c r="BT180" s="220"/>
      <c r="BU180" s="220"/>
      <c r="BV180" s="220"/>
      <c r="BW180" s="220"/>
      <c r="BX180" s="220"/>
      <c r="BY180" s="220"/>
      <c r="BZ180" s="220"/>
      <c r="CA180" s="220"/>
      <c r="CB180" s="220"/>
      <c r="CC180" s="220"/>
      <c r="CD180" s="220"/>
      <c r="CE180" s="220"/>
      <c r="CF180" s="220"/>
      <c r="CG180" s="220"/>
      <c r="CH180" s="220"/>
      <c r="CI180" s="220"/>
      <c r="CJ180" s="220"/>
      <c r="CK180" s="220"/>
      <c r="CL180" s="220"/>
      <c r="CM180" s="220"/>
      <c r="CN180" s="220"/>
      <c r="CO180" s="220"/>
      <c r="CP180" s="220"/>
      <c r="CQ180" s="220"/>
      <c r="CR180" s="220"/>
      <c r="CS180" s="220"/>
      <c r="CT180" s="220"/>
      <c r="CU180" s="220"/>
      <c r="CV180" s="220"/>
      <c r="CW180" s="220"/>
      <c r="CX180" s="220"/>
      <c r="CY180" s="220"/>
      <c r="CZ180" s="220"/>
      <c r="DA180" s="220"/>
      <c r="DB180" s="220"/>
      <c r="DC180" s="220"/>
      <c r="DD180" s="220"/>
      <c r="DE180" s="220"/>
      <c r="DF180" s="220"/>
      <c r="DG180" s="220"/>
      <c r="DH180" s="220"/>
      <c r="DI180" s="220"/>
      <c r="DJ180" s="220"/>
      <c r="DK180" s="220"/>
      <c r="DL180" s="220"/>
      <c r="DM180" s="220"/>
      <c r="DN180" s="220"/>
      <c r="DO180" s="220"/>
      <c r="DP180" s="220"/>
      <c r="DQ180" s="220"/>
      <c r="DR180" s="220"/>
      <c r="DS180" s="220"/>
      <c r="DT180" s="220"/>
      <c r="DU180" s="220"/>
      <c r="DV180" s="220"/>
      <c r="DW180" s="220"/>
      <c r="DX180" s="220"/>
      <c r="DY180" s="220"/>
      <c r="DZ180" s="220"/>
      <c r="EA180" s="220"/>
      <c r="EB180" s="220"/>
      <c r="EC180" s="220"/>
      <c r="ED180" s="220"/>
      <c r="EE180" s="220"/>
      <c r="EF180" s="220"/>
      <c r="EG180" s="220"/>
      <c r="EH180" s="220"/>
      <c r="EI180" s="220"/>
      <c r="EJ180" s="220"/>
      <c r="EK180" s="220"/>
      <c r="EL180" s="220"/>
      <c r="EM180" s="220"/>
      <c r="EN180" s="220"/>
      <c r="EO180" s="220"/>
      <c r="EP180" s="220"/>
      <c r="EQ180" s="220"/>
      <c r="ER180" s="220"/>
      <c r="ES180" s="220"/>
      <c r="ET180" s="220"/>
      <c r="EU180" s="220"/>
      <c r="EV180" s="220"/>
      <c r="EW180" s="220"/>
      <c r="EX180" s="220"/>
      <c r="EY180" s="220"/>
      <c r="EZ180" s="220"/>
      <c r="FA180" s="220"/>
      <c r="FB180" s="220"/>
      <c r="FC180" s="220"/>
      <c r="FD180" s="220"/>
      <c r="FE180" s="220"/>
      <c r="FF180" s="220"/>
      <c r="FG180" s="220"/>
      <c r="FH180" s="220"/>
      <c r="FI180" s="220"/>
      <c r="FJ180" s="220"/>
      <c r="FK180" s="220"/>
      <c r="FL180" s="220"/>
      <c r="FM180" s="220"/>
      <c r="FN180" s="220"/>
      <c r="FO180" s="220"/>
      <c r="FP180" s="220"/>
      <c r="FQ180" s="220"/>
      <c r="FR180" s="220"/>
      <c r="FS180" s="220"/>
      <c r="FT180" s="220"/>
      <c r="FU180" s="220"/>
      <c r="FV180" s="220"/>
      <c r="FW180" s="220"/>
      <c r="FX180" s="220"/>
      <c r="FY180" s="220"/>
      <c r="FZ180" s="220"/>
      <c r="GA180" s="220"/>
      <c r="GB180" s="220"/>
      <c r="GC180" s="220"/>
      <c r="GD180" s="220"/>
      <c r="GE180" s="220"/>
      <c r="GF180" s="220"/>
      <c r="GG180" s="220"/>
      <c r="GH180" s="220"/>
      <c r="GI180" s="220"/>
      <c r="GJ180" s="220"/>
      <c r="GK180" s="220"/>
      <c r="GL180" s="220"/>
      <c r="GM180" s="220"/>
      <c r="GN180" s="220"/>
      <c r="GO180" s="220"/>
      <c r="GP180" s="220"/>
      <c r="GQ180" s="220"/>
      <c r="GR180" s="220"/>
      <c r="GS180" s="220"/>
      <c r="GT180" s="220"/>
      <c r="GU180" s="220"/>
      <c r="GV180" s="220"/>
      <c r="GW180" s="220"/>
      <c r="GX180" s="220"/>
      <c r="GY180" s="220"/>
      <c r="GZ180" s="220"/>
      <c r="HA180" s="220"/>
      <c r="HB180" s="220"/>
      <c r="HC180" s="220"/>
      <c r="HD180" s="220"/>
      <c r="HE180" s="220"/>
      <c r="HF180" s="220"/>
      <c r="HG180" s="220"/>
      <c r="HH180" s="220"/>
      <c r="HI180" s="220"/>
      <c r="HJ180" s="220"/>
      <c r="HK180" s="220"/>
      <c r="HL180" s="220"/>
      <c r="HM180" s="220"/>
      <c r="HN180" s="220"/>
      <c r="HO180" s="220"/>
      <c r="HP180" s="220"/>
      <c r="HQ180" s="220"/>
      <c r="HR180" s="220"/>
      <c r="HS180" s="220"/>
      <c r="HT180" s="220"/>
      <c r="HU180" s="220"/>
      <c r="HV180" s="220"/>
      <c r="HW180" s="220"/>
      <c r="HX180" s="220"/>
      <c r="HY180" s="220"/>
      <c r="HZ180" s="220"/>
      <c r="IA180" s="220"/>
      <c r="IB180" s="220"/>
      <c r="IC180" s="220"/>
      <c r="ID180" s="220"/>
      <c r="IE180" s="220"/>
      <c r="IF180" s="220"/>
      <c r="IG180" s="220"/>
      <c r="IH180" s="220"/>
      <c r="II180" s="220"/>
      <c r="IJ180" s="220"/>
      <c r="IK180" s="220"/>
      <c r="IL180" s="220"/>
      <c r="IM180" s="220"/>
      <c r="IN180" s="220"/>
      <c r="IO180" s="220"/>
      <c r="IP180" s="220"/>
      <c r="IQ180" s="220"/>
      <c r="IR180" s="220"/>
      <c r="IS180" s="220"/>
      <c r="IT180" s="220"/>
      <c r="IU180" s="220"/>
      <c r="IV180" s="220"/>
    </row>
    <row r="181" spans="2:256" s="133" customFormat="1" ht="31.5" customHeight="1">
      <c r="C181" s="318" t="s">
        <v>222</v>
      </c>
      <c r="D181" s="178" t="s">
        <v>553</v>
      </c>
      <c r="E181" s="185" t="s">
        <v>135</v>
      </c>
      <c r="F181" s="219">
        <v>1</v>
      </c>
      <c r="G181" s="296"/>
      <c r="H181" s="276" t="str">
        <f t="shared" si="50"/>
        <v xml:space="preserve"> </v>
      </c>
      <c r="I181" s="220"/>
      <c r="J181" s="220"/>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c r="AH181" s="220"/>
      <c r="AI181" s="220"/>
      <c r="AJ181" s="220"/>
      <c r="AK181" s="220"/>
      <c r="AL181" s="220"/>
      <c r="AM181" s="220"/>
      <c r="AN181" s="220"/>
      <c r="AO181" s="220"/>
      <c r="AP181" s="220"/>
      <c r="AQ181" s="220"/>
      <c r="AR181" s="220"/>
      <c r="AS181" s="220"/>
      <c r="AT181" s="220"/>
      <c r="AU181" s="220"/>
      <c r="AV181" s="220"/>
      <c r="AW181" s="220"/>
      <c r="AX181" s="220"/>
      <c r="AY181" s="247">
        <v>880</v>
      </c>
      <c r="AZ181" s="248">
        <v>800</v>
      </c>
      <c r="BA181" s="249">
        <v>-0.1</v>
      </c>
      <c r="BB181" s="250">
        <f t="shared" si="43"/>
        <v>880</v>
      </c>
      <c r="BC181" s="250">
        <f t="shared" si="44"/>
        <v>800</v>
      </c>
      <c r="BD181" s="250">
        <f t="shared" si="45"/>
        <v>880</v>
      </c>
      <c r="BE181" s="297"/>
      <c r="BF181" s="299"/>
      <c r="BG181" s="253"/>
      <c r="BH181" s="253">
        <f t="shared" si="46"/>
        <v>0</v>
      </c>
      <c r="BI181" s="253">
        <f t="shared" si="47"/>
        <v>0</v>
      </c>
      <c r="BJ181" s="300"/>
      <c r="BK181" s="255">
        <f t="shared" si="48"/>
        <v>880</v>
      </c>
      <c r="BL181" s="256">
        <f t="shared" si="49"/>
        <v>880</v>
      </c>
      <c r="BM181" s="220"/>
      <c r="BN181" s="220"/>
      <c r="BO181" s="220"/>
      <c r="BP181" s="220"/>
      <c r="BQ181" s="220"/>
      <c r="BR181" s="220"/>
      <c r="BS181" s="220"/>
      <c r="BT181" s="220"/>
      <c r="BU181" s="220"/>
      <c r="BV181" s="220"/>
      <c r="BW181" s="220"/>
      <c r="BX181" s="220"/>
      <c r="BY181" s="220"/>
      <c r="BZ181" s="220"/>
      <c r="CA181" s="220"/>
      <c r="CB181" s="220"/>
      <c r="CC181" s="220"/>
      <c r="CD181" s="220"/>
      <c r="CE181" s="220"/>
      <c r="CF181" s="220"/>
      <c r="CG181" s="220"/>
      <c r="CH181" s="220"/>
      <c r="CI181" s="220"/>
      <c r="CJ181" s="220"/>
      <c r="CK181" s="220"/>
      <c r="CL181" s="220"/>
      <c r="CM181" s="220"/>
      <c r="CN181" s="220"/>
      <c r="CO181" s="220"/>
      <c r="CP181" s="220"/>
      <c r="CQ181" s="220"/>
      <c r="CR181" s="220"/>
      <c r="CS181" s="220"/>
      <c r="CT181" s="220"/>
      <c r="CU181" s="220"/>
      <c r="CV181" s="220"/>
      <c r="CW181" s="220"/>
      <c r="CX181" s="220"/>
      <c r="CY181" s="220"/>
      <c r="CZ181" s="220"/>
      <c r="DA181" s="220"/>
      <c r="DB181" s="220"/>
      <c r="DC181" s="220"/>
      <c r="DD181" s="220"/>
      <c r="DE181" s="220"/>
      <c r="DF181" s="220"/>
      <c r="DG181" s="220"/>
      <c r="DH181" s="220"/>
      <c r="DI181" s="220"/>
      <c r="DJ181" s="220"/>
      <c r="DK181" s="220"/>
      <c r="DL181" s="220"/>
      <c r="DM181" s="220"/>
      <c r="DN181" s="220"/>
      <c r="DO181" s="220"/>
      <c r="DP181" s="220"/>
      <c r="DQ181" s="220"/>
      <c r="DR181" s="220"/>
      <c r="DS181" s="220"/>
      <c r="DT181" s="220"/>
      <c r="DU181" s="220"/>
      <c r="DV181" s="220"/>
      <c r="DW181" s="220"/>
      <c r="DX181" s="220"/>
      <c r="DY181" s="220"/>
      <c r="DZ181" s="220"/>
      <c r="EA181" s="220"/>
      <c r="EB181" s="220"/>
      <c r="EC181" s="220"/>
      <c r="ED181" s="220"/>
      <c r="EE181" s="220"/>
      <c r="EF181" s="220"/>
      <c r="EG181" s="220"/>
      <c r="EH181" s="220"/>
      <c r="EI181" s="220"/>
      <c r="EJ181" s="220"/>
      <c r="EK181" s="220"/>
      <c r="EL181" s="220"/>
      <c r="EM181" s="220"/>
      <c r="EN181" s="220"/>
      <c r="EO181" s="220"/>
      <c r="EP181" s="220"/>
      <c r="EQ181" s="220"/>
      <c r="ER181" s="220"/>
      <c r="ES181" s="220"/>
      <c r="ET181" s="220"/>
      <c r="EU181" s="220"/>
      <c r="EV181" s="220"/>
      <c r="EW181" s="220"/>
      <c r="EX181" s="220"/>
      <c r="EY181" s="220"/>
      <c r="EZ181" s="220"/>
      <c r="FA181" s="220"/>
      <c r="FB181" s="220"/>
      <c r="FC181" s="220"/>
      <c r="FD181" s="220"/>
      <c r="FE181" s="220"/>
      <c r="FF181" s="220"/>
      <c r="FG181" s="220"/>
      <c r="FH181" s="220"/>
      <c r="FI181" s="220"/>
      <c r="FJ181" s="220"/>
      <c r="FK181" s="220"/>
      <c r="FL181" s="220"/>
      <c r="FM181" s="220"/>
      <c r="FN181" s="220"/>
      <c r="FO181" s="220"/>
      <c r="FP181" s="220"/>
      <c r="FQ181" s="220"/>
      <c r="FR181" s="220"/>
      <c r="FS181" s="220"/>
      <c r="FT181" s="220"/>
      <c r="FU181" s="220"/>
      <c r="FV181" s="220"/>
      <c r="FW181" s="220"/>
      <c r="FX181" s="220"/>
      <c r="FY181" s="220"/>
      <c r="FZ181" s="220"/>
      <c r="GA181" s="220"/>
      <c r="GB181" s="220"/>
      <c r="GC181" s="220"/>
      <c r="GD181" s="220"/>
      <c r="GE181" s="220"/>
      <c r="GF181" s="220"/>
      <c r="GG181" s="220"/>
      <c r="GH181" s="220"/>
      <c r="GI181" s="220"/>
      <c r="GJ181" s="220"/>
      <c r="GK181" s="220"/>
      <c r="GL181" s="220"/>
      <c r="GM181" s="220"/>
      <c r="GN181" s="220"/>
      <c r="GO181" s="220"/>
      <c r="GP181" s="220"/>
      <c r="GQ181" s="220"/>
      <c r="GR181" s="220"/>
      <c r="GS181" s="220"/>
      <c r="GT181" s="220"/>
      <c r="GU181" s="220"/>
      <c r="GV181" s="220"/>
      <c r="GW181" s="220"/>
      <c r="GX181" s="220"/>
      <c r="GY181" s="220"/>
      <c r="GZ181" s="220"/>
      <c r="HA181" s="220"/>
      <c r="HB181" s="220"/>
      <c r="HC181" s="220"/>
      <c r="HD181" s="220"/>
      <c r="HE181" s="220"/>
      <c r="HF181" s="220"/>
      <c r="HG181" s="220"/>
      <c r="HH181" s="220"/>
      <c r="HI181" s="220"/>
      <c r="HJ181" s="220"/>
      <c r="HK181" s="220"/>
      <c r="HL181" s="220"/>
      <c r="HM181" s="220"/>
      <c r="HN181" s="220"/>
      <c r="HO181" s="220"/>
      <c r="HP181" s="220"/>
      <c r="HQ181" s="220"/>
      <c r="HR181" s="220"/>
      <c r="HS181" s="220"/>
      <c r="HT181" s="220"/>
      <c r="HU181" s="220"/>
      <c r="HV181" s="220"/>
      <c r="HW181" s="220"/>
      <c r="HX181" s="220"/>
      <c r="HY181" s="220"/>
      <c r="HZ181" s="220"/>
      <c r="IA181" s="220"/>
      <c r="IB181" s="220"/>
      <c r="IC181" s="220"/>
      <c r="ID181" s="220"/>
      <c r="IE181" s="220"/>
      <c r="IF181" s="220"/>
      <c r="IG181" s="220"/>
      <c r="IH181" s="220"/>
      <c r="II181" s="220"/>
      <c r="IJ181" s="220"/>
      <c r="IK181" s="220"/>
      <c r="IL181" s="220"/>
      <c r="IM181" s="220"/>
      <c r="IN181" s="220"/>
      <c r="IO181" s="220"/>
      <c r="IP181" s="220"/>
      <c r="IQ181" s="220"/>
      <c r="IR181" s="220"/>
      <c r="IS181" s="220"/>
      <c r="IT181" s="220"/>
      <c r="IU181" s="220"/>
      <c r="IV181" s="220"/>
    </row>
    <row r="182" spans="2:256" s="133" customFormat="1" ht="39.75" customHeight="1">
      <c r="C182" s="318" t="s">
        <v>222</v>
      </c>
      <c r="D182" s="178" t="s">
        <v>362</v>
      </c>
      <c r="E182" s="185" t="s">
        <v>135</v>
      </c>
      <c r="F182" s="219">
        <v>1</v>
      </c>
      <c r="G182" s="296"/>
      <c r="H182" s="276" t="str">
        <f t="shared" si="50"/>
        <v xml:space="preserve"> </v>
      </c>
      <c r="I182" s="220"/>
      <c r="J182" s="220"/>
      <c r="K182" s="220"/>
      <c r="L182" s="220"/>
      <c r="M182" s="220"/>
      <c r="N182" s="220"/>
      <c r="O182" s="220"/>
      <c r="P182" s="220"/>
      <c r="Q182" s="220"/>
      <c r="R182" s="220"/>
      <c r="S182" s="220"/>
      <c r="T182" s="220"/>
      <c r="U182" s="220"/>
      <c r="V182" s="220"/>
      <c r="W182" s="220"/>
      <c r="X182" s="220"/>
      <c r="Y182" s="220"/>
      <c r="Z182" s="220"/>
      <c r="AA182" s="220"/>
      <c r="AB182" s="220"/>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0"/>
      <c r="AY182" s="247">
        <v>985.6</v>
      </c>
      <c r="AZ182" s="248">
        <v>896</v>
      </c>
      <c r="BA182" s="249">
        <v>-0.1</v>
      </c>
      <c r="BB182" s="250">
        <f t="shared" si="43"/>
        <v>985.6</v>
      </c>
      <c r="BC182" s="250">
        <f t="shared" si="44"/>
        <v>896</v>
      </c>
      <c r="BD182" s="250">
        <f t="shared" si="45"/>
        <v>985.6</v>
      </c>
      <c r="BE182" s="297"/>
      <c r="BF182" s="299"/>
      <c r="BG182" s="253"/>
      <c r="BH182" s="253">
        <f t="shared" si="46"/>
        <v>0</v>
      </c>
      <c r="BI182" s="253">
        <f t="shared" si="47"/>
        <v>0</v>
      </c>
      <c r="BJ182" s="300"/>
      <c r="BK182" s="255">
        <f t="shared" si="48"/>
        <v>985.6</v>
      </c>
      <c r="BL182" s="256">
        <f t="shared" si="49"/>
        <v>985.6</v>
      </c>
      <c r="BM182" s="220"/>
      <c r="BN182" s="220"/>
      <c r="BO182" s="220"/>
      <c r="BP182" s="220"/>
      <c r="BQ182" s="220"/>
      <c r="BR182" s="220"/>
      <c r="BS182" s="220"/>
      <c r="BT182" s="220"/>
      <c r="BU182" s="220"/>
      <c r="BV182" s="220"/>
      <c r="BW182" s="220"/>
      <c r="BX182" s="220"/>
      <c r="BY182" s="220"/>
      <c r="BZ182" s="220"/>
      <c r="CA182" s="220"/>
      <c r="CB182" s="220"/>
      <c r="CC182" s="220"/>
      <c r="CD182" s="220"/>
      <c r="CE182" s="220"/>
      <c r="CF182" s="220"/>
      <c r="CG182" s="220"/>
      <c r="CH182" s="220"/>
      <c r="CI182" s="220"/>
      <c r="CJ182" s="220"/>
      <c r="CK182" s="220"/>
      <c r="CL182" s="220"/>
      <c r="CM182" s="220"/>
      <c r="CN182" s="220"/>
      <c r="CO182" s="220"/>
      <c r="CP182" s="220"/>
      <c r="CQ182" s="220"/>
      <c r="CR182" s="220"/>
      <c r="CS182" s="220"/>
      <c r="CT182" s="220"/>
      <c r="CU182" s="220"/>
      <c r="CV182" s="220"/>
      <c r="CW182" s="220"/>
      <c r="CX182" s="220"/>
      <c r="CY182" s="220"/>
      <c r="CZ182" s="220"/>
      <c r="DA182" s="220"/>
      <c r="DB182" s="220"/>
      <c r="DC182" s="220"/>
      <c r="DD182" s="220"/>
      <c r="DE182" s="220"/>
      <c r="DF182" s="220"/>
      <c r="DG182" s="220"/>
      <c r="DH182" s="220"/>
      <c r="DI182" s="220"/>
      <c r="DJ182" s="220"/>
      <c r="DK182" s="220"/>
      <c r="DL182" s="220"/>
      <c r="DM182" s="220"/>
      <c r="DN182" s="220"/>
      <c r="DO182" s="220"/>
      <c r="DP182" s="220"/>
      <c r="DQ182" s="220"/>
      <c r="DR182" s="220"/>
      <c r="DS182" s="220"/>
      <c r="DT182" s="220"/>
      <c r="DU182" s="220"/>
      <c r="DV182" s="220"/>
      <c r="DW182" s="220"/>
      <c r="DX182" s="220"/>
      <c r="DY182" s="220"/>
      <c r="DZ182" s="220"/>
      <c r="EA182" s="220"/>
      <c r="EB182" s="220"/>
      <c r="EC182" s="220"/>
      <c r="ED182" s="220"/>
      <c r="EE182" s="220"/>
      <c r="EF182" s="220"/>
      <c r="EG182" s="220"/>
      <c r="EH182" s="220"/>
      <c r="EI182" s="220"/>
      <c r="EJ182" s="220"/>
      <c r="EK182" s="220"/>
      <c r="EL182" s="220"/>
      <c r="EM182" s="220"/>
      <c r="EN182" s="220"/>
      <c r="EO182" s="220"/>
      <c r="EP182" s="220"/>
      <c r="EQ182" s="220"/>
      <c r="ER182" s="220"/>
      <c r="ES182" s="220"/>
      <c r="ET182" s="220"/>
      <c r="EU182" s="220"/>
      <c r="EV182" s="220"/>
      <c r="EW182" s="220"/>
      <c r="EX182" s="220"/>
      <c r="EY182" s="220"/>
      <c r="EZ182" s="220"/>
      <c r="FA182" s="220"/>
      <c r="FB182" s="220"/>
      <c r="FC182" s="220"/>
      <c r="FD182" s="220"/>
      <c r="FE182" s="220"/>
      <c r="FF182" s="220"/>
      <c r="FG182" s="220"/>
      <c r="FH182" s="220"/>
      <c r="FI182" s="220"/>
      <c r="FJ182" s="220"/>
      <c r="FK182" s="220"/>
      <c r="FL182" s="220"/>
      <c r="FM182" s="220"/>
      <c r="FN182" s="220"/>
      <c r="FO182" s="220"/>
      <c r="FP182" s="220"/>
      <c r="FQ182" s="220"/>
      <c r="FR182" s="220"/>
      <c r="FS182" s="220"/>
      <c r="FT182" s="220"/>
      <c r="FU182" s="220"/>
      <c r="FV182" s="220"/>
      <c r="FW182" s="220"/>
      <c r="FX182" s="220"/>
      <c r="FY182" s="220"/>
      <c r="FZ182" s="220"/>
      <c r="GA182" s="220"/>
      <c r="GB182" s="220"/>
      <c r="GC182" s="220"/>
      <c r="GD182" s="220"/>
      <c r="GE182" s="220"/>
      <c r="GF182" s="220"/>
      <c r="GG182" s="220"/>
      <c r="GH182" s="220"/>
      <c r="GI182" s="220"/>
      <c r="GJ182" s="220"/>
      <c r="GK182" s="220"/>
      <c r="GL182" s="220"/>
      <c r="GM182" s="220"/>
      <c r="GN182" s="220"/>
      <c r="GO182" s="220"/>
      <c r="GP182" s="220"/>
      <c r="GQ182" s="220"/>
      <c r="GR182" s="220"/>
      <c r="GS182" s="220"/>
      <c r="GT182" s="220"/>
      <c r="GU182" s="220"/>
      <c r="GV182" s="220"/>
      <c r="GW182" s="220"/>
      <c r="GX182" s="220"/>
      <c r="GY182" s="220"/>
      <c r="GZ182" s="220"/>
      <c r="HA182" s="220"/>
      <c r="HB182" s="220"/>
      <c r="HC182" s="220"/>
      <c r="HD182" s="220"/>
      <c r="HE182" s="220"/>
      <c r="HF182" s="220"/>
      <c r="HG182" s="220"/>
      <c r="HH182" s="220"/>
      <c r="HI182" s="220"/>
      <c r="HJ182" s="220"/>
      <c r="HK182" s="220"/>
      <c r="HL182" s="220"/>
      <c r="HM182" s="220"/>
      <c r="HN182" s="220"/>
      <c r="HO182" s="220"/>
      <c r="HP182" s="220"/>
      <c r="HQ182" s="220"/>
      <c r="HR182" s="220"/>
      <c r="HS182" s="220"/>
      <c r="HT182" s="220"/>
      <c r="HU182" s="220"/>
      <c r="HV182" s="220"/>
      <c r="HW182" s="220"/>
      <c r="HX182" s="220"/>
      <c r="HY182" s="220"/>
      <c r="HZ182" s="220"/>
      <c r="IA182" s="220"/>
      <c r="IB182" s="220"/>
      <c r="IC182" s="220"/>
      <c r="ID182" s="220"/>
      <c r="IE182" s="220"/>
      <c r="IF182" s="220"/>
      <c r="IG182" s="220"/>
      <c r="IH182" s="220"/>
      <c r="II182" s="220"/>
      <c r="IJ182" s="220"/>
      <c r="IK182" s="220"/>
      <c r="IL182" s="220"/>
      <c r="IM182" s="220"/>
      <c r="IN182" s="220"/>
      <c r="IO182" s="220"/>
      <c r="IP182" s="220"/>
      <c r="IQ182" s="220"/>
      <c r="IR182" s="220"/>
      <c r="IS182" s="220"/>
      <c r="IT182" s="220"/>
      <c r="IU182" s="220"/>
      <c r="IV182" s="220"/>
    </row>
    <row r="183" spans="2:256" s="133" customFormat="1">
      <c r="B183" s="318"/>
      <c r="C183" s="185"/>
      <c r="D183" s="178"/>
      <c r="E183" s="185"/>
      <c r="F183" s="219"/>
      <c r="G183" s="296"/>
      <c r="H183" s="276" t="str">
        <f t="shared" si="50"/>
        <v xml:space="preserve"> </v>
      </c>
      <c r="I183" s="303"/>
      <c r="J183" s="303"/>
      <c r="K183" s="303"/>
      <c r="L183" s="303"/>
      <c r="M183" s="303"/>
      <c r="N183" s="303"/>
      <c r="O183" s="303"/>
      <c r="P183" s="303"/>
      <c r="Q183" s="303"/>
      <c r="R183" s="303"/>
      <c r="S183" s="303"/>
      <c r="T183" s="303"/>
      <c r="U183" s="303"/>
      <c r="V183" s="303"/>
      <c r="W183" s="303"/>
      <c r="X183" s="303"/>
      <c r="Y183" s="303"/>
      <c r="Z183" s="303"/>
      <c r="AA183" s="303"/>
      <c r="AB183" s="303"/>
      <c r="AC183" s="303"/>
      <c r="AD183" s="303"/>
      <c r="AE183" s="303"/>
      <c r="AF183" s="303"/>
      <c r="AG183" s="303"/>
      <c r="AH183" s="303"/>
      <c r="AI183" s="303"/>
      <c r="AJ183" s="303"/>
      <c r="AK183" s="303"/>
      <c r="AL183" s="303"/>
      <c r="AM183" s="303"/>
      <c r="AN183" s="303"/>
      <c r="AO183" s="303"/>
      <c r="AP183" s="303"/>
      <c r="AQ183" s="303"/>
      <c r="AR183" s="303"/>
      <c r="AS183" s="303"/>
      <c r="AT183" s="303"/>
      <c r="AU183" s="303"/>
      <c r="AV183" s="303"/>
      <c r="AW183" s="303"/>
      <c r="AX183" s="303"/>
      <c r="AY183" s="297"/>
      <c r="AZ183" s="250"/>
      <c r="BA183" s="298"/>
      <c r="BB183" s="250" t="str">
        <f t="shared" si="43"/>
        <v xml:space="preserve"> </v>
      </c>
      <c r="BC183" s="250" t="str">
        <f t="shared" si="44"/>
        <v xml:space="preserve"> </v>
      </c>
      <c r="BD183" s="250" t="str">
        <f t="shared" si="45"/>
        <v xml:space="preserve"> </v>
      </c>
      <c r="BE183" s="297"/>
      <c r="BF183" s="299"/>
      <c r="BG183" s="253"/>
      <c r="BH183" s="253" t="str">
        <f t="shared" si="46"/>
        <v xml:space="preserve"> </v>
      </c>
      <c r="BI183" s="253" t="str">
        <f t="shared" si="47"/>
        <v xml:space="preserve"> </v>
      </c>
      <c r="BJ183" s="300"/>
      <c r="BK183" s="255" t="str">
        <f t="shared" si="48"/>
        <v xml:space="preserve"> </v>
      </c>
      <c r="BL183" s="256" t="str">
        <f t="shared" si="49"/>
        <v xml:space="preserve"> </v>
      </c>
      <c r="BM183" s="220"/>
      <c r="BN183" s="220"/>
      <c r="BO183" s="220"/>
      <c r="BP183" s="220"/>
      <c r="BQ183" s="220"/>
      <c r="BR183" s="220"/>
      <c r="BS183" s="220"/>
      <c r="BT183" s="220"/>
      <c r="BU183" s="220"/>
      <c r="BV183" s="220"/>
      <c r="BW183" s="220"/>
      <c r="BX183" s="220"/>
      <c r="BY183" s="220"/>
      <c r="BZ183" s="220"/>
      <c r="CA183" s="220"/>
      <c r="CB183" s="220"/>
      <c r="CC183" s="220"/>
      <c r="CD183" s="220"/>
      <c r="CE183" s="220"/>
      <c r="CF183" s="220"/>
      <c r="CG183" s="220"/>
      <c r="CH183" s="220"/>
      <c r="CI183" s="220"/>
      <c r="CJ183" s="220"/>
      <c r="CK183" s="220"/>
      <c r="CL183" s="220"/>
      <c r="CM183" s="220"/>
      <c r="CN183" s="220"/>
      <c r="CO183" s="220"/>
      <c r="CP183" s="220"/>
      <c r="CQ183" s="220"/>
      <c r="CR183" s="220"/>
      <c r="CS183" s="220"/>
      <c r="CT183" s="220"/>
      <c r="CU183" s="220"/>
      <c r="CV183" s="220"/>
      <c r="CW183" s="220"/>
      <c r="CX183" s="220"/>
      <c r="CY183" s="220"/>
      <c r="CZ183" s="220"/>
      <c r="DA183" s="220"/>
      <c r="DB183" s="220"/>
      <c r="DC183" s="220"/>
      <c r="DD183" s="220"/>
      <c r="DE183" s="220"/>
      <c r="DF183" s="220"/>
      <c r="DG183" s="220"/>
      <c r="DH183" s="220"/>
      <c r="DI183" s="220"/>
      <c r="DJ183" s="220"/>
      <c r="DK183" s="220"/>
      <c r="DL183" s="220"/>
      <c r="DM183" s="220"/>
      <c r="DN183" s="220"/>
      <c r="DO183" s="220"/>
      <c r="DP183" s="220"/>
      <c r="DQ183" s="220"/>
      <c r="DR183" s="220"/>
      <c r="DS183" s="220"/>
      <c r="DT183" s="220"/>
      <c r="DU183" s="220"/>
      <c r="DV183" s="220"/>
      <c r="DW183" s="220"/>
      <c r="DX183" s="220"/>
      <c r="DY183" s="220"/>
      <c r="DZ183" s="220"/>
      <c r="EA183" s="220"/>
      <c r="EB183" s="220"/>
      <c r="EC183" s="220"/>
      <c r="ED183" s="220"/>
      <c r="EE183" s="220"/>
      <c r="EF183" s="220"/>
      <c r="EG183" s="220"/>
      <c r="EH183" s="220"/>
      <c r="EI183" s="220"/>
      <c r="EJ183" s="220"/>
      <c r="EK183" s="220"/>
      <c r="EL183" s="220"/>
      <c r="EM183" s="220"/>
      <c r="EN183" s="220"/>
      <c r="EO183" s="220"/>
      <c r="EP183" s="220"/>
      <c r="EQ183" s="220"/>
      <c r="ER183" s="220"/>
      <c r="ES183" s="220"/>
      <c r="ET183" s="220"/>
      <c r="EU183" s="220"/>
      <c r="EV183" s="220"/>
      <c r="EW183" s="220"/>
      <c r="EX183" s="220"/>
      <c r="EY183" s="220"/>
      <c r="EZ183" s="220"/>
      <c r="FA183" s="220"/>
      <c r="FB183" s="220"/>
      <c r="FC183" s="220"/>
      <c r="FD183" s="220"/>
      <c r="FE183" s="220"/>
      <c r="FF183" s="220"/>
      <c r="FG183" s="220"/>
      <c r="FH183" s="220"/>
      <c r="FI183" s="220"/>
      <c r="FJ183" s="220"/>
      <c r="FK183" s="220"/>
      <c r="FL183" s="220"/>
      <c r="FM183" s="220"/>
      <c r="FN183" s="220"/>
      <c r="FO183" s="220"/>
      <c r="FP183" s="220"/>
      <c r="FQ183" s="220"/>
      <c r="FR183" s="220"/>
      <c r="FS183" s="220"/>
      <c r="FT183" s="220"/>
      <c r="FU183" s="220"/>
      <c r="FV183" s="220"/>
      <c r="FW183" s="220"/>
      <c r="FX183" s="220"/>
      <c r="FY183" s="220"/>
      <c r="FZ183" s="220"/>
      <c r="GA183" s="220"/>
      <c r="GB183" s="220"/>
      <c r="GC183" s="220"/>
      <c r="GD183" s="220"/>
      <c r="GE183" s="220"/>
      <c r="GF183" s="220"/>
      <c r="GG183" s="220"/>
      <c r="GH183" s="220"/>
      <c r="GI183" s="220"/>
      <c r="GJ183" s="220"/>
      <c r="GK183" s="220"/>
      <c r="GL183" s="220"/>
      <c r="GM183" s="220"/>
      <c r="GN183" s="220"/>
      <c r="GO183" s="220"/>
      <c r="GP183" s="220"/>
      <c r="GQ183" s="220"/>
      <c r="GR183" s="220"/>
      <c r="GS183" s="220"/>
      <c r="GT183" s="220"/>
      <c r="GU183" s="220"/>
      <c r="GV183" s="220"/>
      <c r="GW183" s="220"/>
      <c r="GX183" s="220"/>
      <c r="GY183" s="220"/>
      <c r="GZ183" s="220"/>
      <c r="HA183" s="220"/>
      <c r="HB183" s="220"/>
      <c r="HC183" s="220"/>
      <c r="HD183" s="220"/>
      <c r="HE183" s="220"/>
      <c r="HF183" s="220"/>
      <c r="HG183" s="220"/>
      <c r="HH183" s="220"/>
      <c r="HI183" s="220"/>
      <c r="HJ183" s="220"/>
      <c r="HK183" s="220"/>
      <c r="HL183" s="220"/>
      <c r="HM183" s="220"/>
      <c r="HN183" s="220"/>
      <c r="HO183" s="220"/>
      <c r="HP183" s="220"/>
      <c r="HQ183" s="220"/>
      <c r="HR183" s="220"/>
      <c r="HS183" s="220"/>
      <c r="HT183" s="220"/>
      <c r="HU183" s="220"/>
      <c r="HV183" s="220"/>
      <c r="HW183" s="220"/>
      <c r="HX183" s="220"/>
      <c r="HY183" s="220"/>
      <c r="HZ183" s="220"/>
      <c r="IA183" s="220"/>
      <c r="IB183" s="220"/>
      <c r="IC183" s="220"/>
      <c r="ID183" s="220"/>
      <c r="IE183" s="220"/>
      <c r="IF183" s="220"/>
      <c r="IG183" s="220"/>
      <c r="IH183" s="220"/>
      <c r="II183" s="220"/>
      <c r="IJ183" s="220"/>
      <c r="IK183" s="220"/>
      <c r="IL183" s="220"/>
      <c r="IM183" s="220"/>
      <c r="IN183" s="220"/>
      <c r="IO183" s="220"/>
      <c r="IP183" s="220"/>
      <c r="IQ183" s="220"/>
      <c r="IR183" s="220"/>
      <c r="IS183" s="220"/>
      <c r="IT183" s="220"/>
      <c r="IU183" s="220"/>
      <c r="IV183" s="220"/>
    </row>
    <row r="184" spans="2:256" s="196" customFormat="1" ht="89.25">
      <c r="B184" s="320" t="s">
        <v>189</v>
      </c>
      <c r="C184" s="91"/>
      <c r="D184" s="113" t="s">
        <v>555</v>
      </c>
      <c r="E184" s="91" t="s">
        <v>18</v>
      </c>
      <c r="F184" s="197">
        <v>1</v>
      </c>
      <c r="G184" s="200"/>
      <c r="H184" s="202">
        <f>IF(F184=0," ",F184*G184)</f>
        <v>0</v>
      </c>
      <c r="I184" s="195"/>
    </row>
    <row r="185" spans="2:256" s="196" customFormat="1" ht="14.25">
      <c r="B185" s="321"/>
      <c r="C185" s="30"/>
      <c r="D185" s="195"/>
      <c r="E185" s="203"/>
      <c r="F185" s="204"/>
      <c r="G185" s="205"/>
      <c r="H185" s="198"/>
      <c r="I185" s="195"/>
    </row>
    <row r="186" spans="2:256" s="196" customFormat="1" ht="25.5">
      <c r="B186" s="320" t="s">
        <v>190</v>
      </c>
      <c r="C186" s="91"/>
      <c r="D186" s="199" t="s">
        <v>556</v>
      </c>
      <c r="E186" s="91" t="s">
        <v>135</v>
      </c>
      <c r="F186" s="197">
        <v>1</v>
      </c>
      <c r="G186" s="200"/>
      <c r="H186" s="202">
        <f>IF(F186=0," ",F186*G186)</f>
        <v>0</v>
      </c>
      <c r="I186" s="195"/>
    </row>
    <row r="187" spans="2:256" s="196" customFormat="1" ht="14.25">
      <c r="B187" s="321"/>
      <c r="C187" s="30"/>
      <c r="D187" s="207"/>
      <c r="E187" s="208"/>
      <c r="F187" s="209"/>
      <c r="G187" s="194"/>
      <c r="H187" s="210"/>
      <c r="I187" s="195"/>
    </row>
    <row r="188" spans="2:256" s="133" customFormat="1" ht="38.25">
      <c r="B188" s="314" t="s">
        <v>191</v>
      </c>
      <c r="C188" s="136"/>
      <c r="D188" s="214" t="s">
        <v>363</v>
      </c>
      <c r="E188" s="165" t="s">
        <v>134</v>
      </c>
      <c r="F188" s="215">
        <v>14</v>
      </c>
      <c r="G188" s="177"/>
      <c r="H188" s="139" t="str">
        <f t="shared" ref="H188:H267" si="51">IF(G188=0," ",F188*G188)</f>
        <v xml:space="preserve"> </v>
      </c>
      <c r="I188" s="216"/>
    </row>
    <row r="189" spans="2:256" s="133" customFormat="1" ht="15">
      <c r="B189" s="314"/>
      <c r="C189" s="136"/>
      <c r="D189" s="214"/>
      <c r="E189" s="165"/>
      <c r="F189" s="215"/>
      <c r="G189" s="177"/>
      <c r="H189" s="139"/>
      <c r="I189" s="216"/>
    </row>
    <row r="190" spans="2:256" s="133" customFormat="1" ht="38.25">
      <c r="B190" s="314" t="s">
        <v>192</v>
      </c>
      <c r="C190" s="136"/>
      <c r="D190" s="214" t="s">
        <v>364</v>
      </c>
      <c r="E190" s="165" t="s">
        <v>134</v>
      </c>
      <c r="F190" s="215">
        <v>14</v>
      </c>
      <c r="G190" s="177"/>
      <c r="H190" s="139" t="str">
        <f t="shared" si="51"/>
        <v xml:space="preserve"> </v>
      </c>
      <c r="I190" s="217"/>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18"/>
      <c r="BW190" s="218"/>
      <c r="BX190" s="218"/>
      <c r="BY190" s="218"/>
      <c r="BZ190" s="218"/>
      <c r="CA190" s="218"/>
      <c r="CB190" s="218"/>
      <c r="CC190" s="218"/>
      <c r="CD190" s="218"/>
      <c r="CE190" s="218"/>
      <c r="CF190" s="218"/>
      <c r="CG190" s="218"/>
      <c r="CH190" s="218"/>
      <c r="CI190" s="218"/>
      <c r="CJ190" s="218"/>
      <c r="CK190" s="218"/>
      <c r="CL190" s="218"/>
      <c r="CM190" s="218"/>
      <c r="CN190" s="218"/>
      <c r="CO190" s="218"/>
      <c r="CP190" s="218"/>
      <c r="CQ190" s="218"/>
      <c r="CR190" s="218"/>
      <c r="CS190" s="218"/>
      <c r="CT190" s="218"/>
      <c r="CU190" s="218"/>
      <c r="CV190" s="218"/>
      <c r="CW190" s="218"/>
      <c r="CX190" s="218"/>
      <c r="CY190" s="218"/>
      <c r="CZ190" s="218"/>
      <c r="DA190" s="218"/>
      <c r="DB190" s="218"/>
      <c r="DC190" s="218"/>
      <c r="DD190" s="218"/>
      <c r="DE190" s="218"/>
      <c r="DF190" s="218"/>
      <c r="DG190" s="218"/>
      <c r="DH190" s="218"/>
      <c r="DI190" s="218"/>
      <c r="DJ190" s="218"/>
      <c r="DK190" s="218"/>
      <c r="DL190" s="218"/>
      <c r="DM190" s="218"/>
      <c r="DN190" s="218"/>
      <c r="DO190" s="218"/>
      <c r="DP190" s="218"/>
      <c r="DQ190" s="218"/>
      <c r="DR190" s="218"/>
      <c r="DS190" s="218"/>
      <c r="DT190" s="218"/>
      <c r="DU190" s="218"/>
      <c r="DV190" s="218"/>
      <c r="DW190" s="218"/>
      <c r="DX190" s="218"/>
      <c r="DY190" s="218"/>
      <c r="DZ190" s="218"/>
      <c r="EA190" s="218"/>
      <c r="EB190" s="218"/>
      <c r="EC190" s="218"/>
      <c r="ED190" s="218"/>
      <c r="EE190" s="218"/>
      <c r="EF190" s="218"/>
      <c r="EG190" s="218"/>
      <c r="EH190" s="218"/>
      <c r="EI190" s="218"/>
      <c r="EJ190" s="218"/>
      <c r="EK190" s="218"/>
      <c r="EL190" s="218"/>
      <c r="EM190" s="218"/>
      <c r="EN190" s="218"/>
      <c r="EO190" s="218"/>
      <c r="EP190" s="218"/>
      <c r="EQ190" s="218"/>
      <c r="ER190" s="218"/>
      <c r="ES190" s="218"/>
      <c r="ET190" s="218"/>
      <c r="EU190" s="218"/>
      <c r="EV190" s="218"/>
      <c r="EW190" s="218"/>
      <c r="EX190" s="218"/>
      <c r="EY190" s="218"/>
      <c r="EZ190" s="218"/>
      <c r="FA190" s="218"/>
      <c r="FB190" s="218"/>
      <c r="FC190" s="218"/>
      <c r="FD190" s="218"/>
      <c r="FE190" s="218"/>
      <c r="FF190" s="218"/>
      <c r="FG190" s="218"/>
      <c r="FH190" s="218"/>
      <c r="FI190" s="218"/>
      <c r="FJ190" s="218"/>
      <c r="FK190" s="218"/>
      <c r="FL190" s="218"/>
      <c r="FM190" s="218"/>
      <c r="FN190" s="218"/>
      <c r="FO190" s="218"/>
      <c r="FP190" s="218"/>
      <c r="FQ190" s="218"/>
      <c r="FR190" s="218"/>
      <c r="FS190" s="218"/>
      <c r="FT190" s="218"/>
      <c r="FU190" s="218"/>
      <c r="FV190" s="218"/>
      <c r="FW190" s="218"/>
      <c r="FX190" s="218"/>
      <c r="FY190" s="218"/>
      <c r="FZ190" s="218"/>
      <c r="GA190" s="218"/>
      <c r="GB190" s="218"/>
      <c r="GC190" s="218"/>
      <c r="GD190" s="218"/>
      <c r="GE190" s="218"/>
      <c r="GF190" s="218"/>
      <c r="GG190" s="218"/>
      <c r="GH190" s="218"/>
      <c r="GI190" s="218"/>
      <c r="GJ190" s="218"/>
      <c r="GK190" s="218"/>
      <c r="GL190" s="218"/>
      <c r="GM190" s="218"/>
      <c r="GN190" s="218"/>
      <c r="GO190" s="218"/>
      <c r="GP190" s="218"/>
      <c r="GQ190" s="218"/>
      <c r="GR190" s="218"/>
      <c r="GS190" s="218"/>
      <c r="GT190" s="218"/>
      <c r="GU190" s="218"/>
      <c r="GV190" s="218"/>
      <c r="GW190" s="218"/>
      <c r="GX190" s="218"/>
      <c r="GY190" s="218"/>
      <c r="GZ190" s="218"/>
      <c r="HA190" s="218"/>
      <c r="HB190" s="218"/>
      <c r="HC190" s="218"/>
      <c r="HD190" s="218"/>
      <c r="HE190" s="218"/>
      <c r="HF190" s="218"/>
      <c r="HG190" s="218"/>
      <c r="HH190" s="218"/>
      <c r="HI190" s="218"/>
      <c r="HJ190" s="218"/>
      <c r="HK190" s="218"/>
      <c r="HL190" s="218"/>
      <c r="HM190" s="218"/>
      <c r="HN190" s="218"/>
      <c r="HO190" s="218"/>
      <c r="HP190" s="218"/>
      <c r="HQ190" s="218"/>
      <c r="HR190" s="218"/>
      <c r="HS190" s="218"/>
      <c r="HT190" s="218"/>
      <c r="HU190" s="218"/>
      <c r="HV190" s="218"/>
    </row>
    <row r="191" spans="2:256" s="133" customFormat="1" ht="15">
      <c r="B191" s="314"/>
      <c r="C191" s="136"/>
      <c r="D191" s="214"/>
      <c r="E191" s="165"/>
      <c r="F191" s="215"/>
      <c r="G191" s="177"/>
      <c r="H191" s="139"/>
      <c r="I191" s="217"/>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18"/>
      <c r="BW191" s="218"/>
      <c r="BX191" s="218"/>
      <c r="BY191" s="218"/>
      <c r="BZ191" s="218"/>
      <c r="CA191" s="218"/>
      <c r="CB191" s="218"/>
      <c r="CC191" s="218"/>
      <c r="CD191" s="218"/>
      <c r="CE191" s="218"/>
      <c r="CF191" s="218"/>
      <c r="CG191" s="218"/>
      <c r="CH191" s="218"/>
      <c r="CI191" s="218"/>
      <c r="CJ191" s="218"/>
      <c r="CK191" s="218"/>
      <c r="CL191" s="218"/>
      <c r="CM191" s="218"/>
      <c r="CN191" s="218"/>
      <c r="CO191" s="218"/>
      <c r="CP191" s="218"/>
      <c r="CQ191" s="218"/>
      <c r="CR191" s="218"/>
      <c r="CS191" s="218"/>
      <c r="CT191" s="218"/>
      <c r="CU191" s="218"/>
      <c r="CV191" s="218"/>
      <c r="CW191" s="218"/>
      <c r="CX191" s="218"/>
      <c r="CY191" s="218"/>
      <c r="CZ191" s="218"/>
      <c r="DA191" s="218"/>
      <c r="DB191" s="218"/>
      <c r="DC191" s="218"/>
      <c r="DD191" s="218"/>
      <c r="DE191" s="218"/>
      <c r="DF191" s="218"/>
      <c r="DG191" s="218"/>
      <c r="DH191" s="218"/>
      <c r="DI191" s="218"/>
      <c r="DJ191" s="218"/>
      <c r="DK191" s="218"/>
      <c r="DL191" s="218"/>
      <c r="DM191" s="218"/>
      <c r="DN191" s="218"/>
      <c r="DO191" s="218"/>
      <c r="DP191" s="218"/>
      <c r="DQ191" s="218"/>
      <c r="DR191" s="218"/>
      <c r="DS191" s="218"/>
      <c r="DT191" s="218"/>
      <c r="DU191" s="218"/>
      <c r="DV191" s="218"/>
      <c r="DW191" s="218"/>
      <c r="DX191" s="218"/>
      <c r="DY191" s="218"/>
      <c r="DZ191" s="218"/>
      <c r="EA191" s="218"/>
      <c r="EB191" s="218"/>
      <c r="EC191" s="218"/>
      <c r="ED191" s="218"/>
      <c r="EE191" s="218"/>
      <c r="EF191" s="218"/>
      <c r="EG191" s="218"/>
      <c r="EH191" s="218"/>
      <c r="EI191" s="218"/>
      <c r="EJ191" s="218"/>
      <c r="EK191" s="218"/>
      <c r="EL191" s="218"/>
      <c r="EM191" s="218"/>
      <c r="EN191" s="218"/>
      <c r="EO191" s="218"/>
      <c r="EP191" s="218"/>
      <c r="EQ191" s="218"/>
      <c r="ER191" s="218"/>
      <c r="ES191" s="218"/>
      <c r="ET191" s="218"/>
      <c r="EU191" s="218"/>
      <c r="EV191" s="218"/>
      <c r="EW191" s="218"/>
      <c r="EX191" s="218"/>
      <c r="EY191" s="218"/>
      <c r="EZ191" s="218"/>
      <c r="FA191" s="218"/>
      <c r="FB191" s="218"/>
      <c r="FC191" s="218"/>
      <c r="FD191" s="218"/>
      <c r="FE191" s="218"/>
      <c r="FF191" s="218"/>
      <c r="FG191" s="218"/>
      <c r="FH191" s="218"/>
      <c r="FI191" s="218"/>
      <c r="FJ191" s="218"/>
      <c r="FK191" s="218"/>
      <c r="FL191" s="218"/>
      <c r="FM191" s="218"/>
      <c r="FN191" s="218"/>
      <c r="FO191" s="218"/>
      <c r="FP191" s="218"/>
      <c r="FQ191" s="218"/>
      <c r="FR191" s="218"/>
      <c r="FS191" s="218"/>
      <c r="FT191" s="218"/>
      <c r="FU191" s="218"/>
      <c r="FV191" s="218"/>
      <c r="FW191" s="218"/>
      <c r="FX191" s="218"/>
      <c r="FY191" s="218"/>
      <c r="FZ191" s="218"/>
      <c r="GA191" s="218"/>
      <c r="GB191" s="218"/>
      <c r="GC191" s="218"/>
      <c r="GD191" s="218"/>
      <c r="GE191" s="218"/>
      <c r="GF191" s="218"/>
      <c r="GG191" s="218"/>
      <c r="GH191" s="218"/>
      <c r="GI191" s="218"/>
      <c r="GJ191" s="218"/>
      <c r="GK191" s="218"/>
      <c r="GL191" s="218"/>
      <c r="GM191" s="218"/>
      <c r="GN191" s="218"/>
      <c r="GO191" s="218"/>
      <c r="GP191" s="218"/>
      <c r="GQ191" s="218"/>
      <c r="GR191" s="218"/>
      <c r="GS191" s="218"/>
      <c r="GT191" s="218"/>
      <c r="GU191" s="218"/>
      <c r="GV191" s="218"/>
      <c r="GW191" s="218"/>
      <c r="GX191" s="218"/>
      <c r="GY191" s="218"/>
      <c r="GZ191" s="218"/>
      <c r="HA191" s="218"/>
      <c r="HB191" s="218"/>
      <c r="HC191" s="218"/>
      <c r="HD191" s="218"/>
      <c r="HE191" s="218"/>
      <c r="HF191" s="218"/>
      <c r="HG191" s="218"/>
      <c r="HH191" s="218"/>
      <c r="HI191" s="218"/>
      <c r="HJ191" s="218"/>
      <c r="HK191" s="218"/>
      <c r="HL191" s="218"/>
      <c r="HM191" s="218"/>
      <c r="HN191" s="218"/>
      <c r="HO191" s="218"/>
      <c r="HP191" s="218"/>
      <c r="HQ191" s="218"/>
      <c r="HR191" s="218"/>
      <c r="HS191" s="218"/>
      <c r="HT191" s="218"/>
      <c r="HU191" s="218"/>
      <c r="HV191" s="218"/>
    </row>
    <row r="192" spans="2:256" s="133" customFormat="1" ht="25.5">
      <c r="B192" s="314" t="s">
        <v>365</v>
      </c>
      <c r="C192" s="136"/>
      <c r="D192" s="214" t="s">
        <v>366</v>
      </c>
      <c r="E192" s="165" t="s">
        <v>134</v>
      </c>
      <c r="F192" s="215">
        <v>65</v>
      </c>
      <c r="G192" s="177"/>
      <c r="H192" s="139" t="str">
        <f t="shared" si="51"/>
        <v xml:space="preserve"> </v>
      </c>
      <c r="I192" s="217"/>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18"/>
      <c r="BW192" s="218"/>
      <c r="BX192" s="218"/>
      <c r="BY192" s="218"/>
      <c r="BZ192" s="218"/>
      <c r="CA192" s="218"/>
      <c r="CB192" s="218"/>
      <c r="CC192" s="218"/>
      <c r="CD192" s="218"/>
      <c r="CE192" s="218"/>
      <c r="CF192" s="218"/>
      <c r="CG192" s="218"/>
      <c r="CH192" s="218"/>
      <c r="CI192" s="218"/>
      <c r="CJ192" s="218"/>
      <c r="CK192" s="218"/>
      <c r="CL192" s="218"/>
      <c r="CM192" s="218"/>
      <c r="CN192" s="218"/>
      <c r="CO192" s="218"/>
      <c r="CP192" s="218"/>
      <c r="CQ192" s="218"/>
      <c r="CR192" s="218"/>
      <c r="CS192" s="218"/>
      <c r="CT192" s="218"/>
      <c r="CU192" s="218"/>
      <c r="CV192" s="218"/>
      <c r="CW192" s="218"/>
      <c r="CX192" s="218"/>
      <c r="CY192" s="218"/>
      <c r="CZ192" s="218"/>
      <c r="DA192" s="218"/>
      <c r="DB192" s="218"/>
      <c r="DC192" s="218"/>
      <c r="DD192" s="218"/>
      <c r="DE192" s="218"/>
      <c r="DF192" s="218"/>
      <c r="DG192" s="218"/>
      <c r="DH192" s="218"/>
      <c r="DI192" s="218"/>
      <c r="DJ192" s="218"/>
      <c r="DK192" s="218"/>
      <c r="DL192" s="218"/>
      <c r="DM192" s="218"/>
      <c r="DN192" s="218"/>
      <c r="DO192" s="218"/>
      <c r="DP192" s="218"/>
      <c r="DQ192" s="218"/>
      <c r="DR192" s="218"/>
      <c r="DS192" s="218"/>
      <c r="DT192" s="218"/>
      <c r="DU192" s="218"/>
      <c r="DV192" s="218"/>
      <c r="DW192" s="218"/>
      <c r="DX192" s="218"/>
      <c r="DY192" s="218"/>
      <c r="DZ192" s="218"/>
      <c r="EA192" s="218"/>
      <c r="EB192" s="218"/>
      <c r="EC192" s="218"/>
      <c r="ED192" s="218"/>
      <c r="EE192" s="218"/>
      <c r="EF192" s="218"/>
      <c r="EG192" s="218"/>
      <c r="EH192" s="218"/>
      <c r="EI192" s="218"/>
      <c r="EJ192" s="218"/>
      <c r="EK192" s="218"/>
      <c r="EL192" s="218"/>
      <c r="EM192" s="218"/>
      <c r="EN192" s="218"/>
      <c r="EO192" s="218"/>
      <c r="EP192" s="218"/>
      <c r="EQ192" s="218"/>
      <c r="ER192" s="218"/>
      <c r="ES192" s="218"/>
      <c r="ET192" s="218"/>
      <c r="EU192" s="218"/>
      <c r="EV192" s="218"/>
      <c r="EW192" s="218"/>
      <c r="EX192" s="218"/>
      <c r="EY192" s="218"/>
      <c r="EZ192" s="218"/>
      <c r="FA192" s="218"/>
      <c r="FB192" s="218"/>
      <c r="FC192" s="218"/>
      <c r="FD192" s="218"/>
      <c r="FE192" s="218"/>
      <c r="FF192" s="218"/>
      <c r="FG192" s="218"/>
      <c r="FH192" s="218"/>
      <c r="FI192" s="218"/>
      <c r="FJ192" s="218"/>
      <c r="FK192" s="218"/>
      <c r="FL192" s="218"/>
      <c r="FM192" s="218"/>
      <c r="FN192" s="218"/>
      <c r="FO192" s="218"/>
      <c r="FP192" s="218"/>
      <c r="FQ192" s="218"/>
      <c r="FR192" s="218"/>
      <c r="FS192" s="218"/>
      <c r="FT192" s="218"/>
      <c r="FU192" s="218"/>
      <c r="FV192" s="218"/>
      <c r="FW192" s="218"/>
      <c r="FX192" s="218"/>
      <c r="FY192" s="218"/>
      <c r="FZ192" s="218"/>
      <c r="GA192" s="218"/>
      <c r="GB192" s="218"/>
      <c r="GC192" s="218"/>
      <c r="GD192" s="218"/>
      <c r="GE192" s="218"/>
      <c r="GF192" s="218"/>
      <c r="GG192" s="218"/>
      <c r="GH192" s="218"/>
      <c r="GI192" s="218"/>
      <c r="GJ192" s="218"/>
      <c r="GK192" s="218"/>
      <c r="GL192" s="218"/>
      <c r="GM192" s="218"/>
      <c r="GN192" s="218"/>
      <c r="GO192" s="218"/>
      <c r="GP192" s="218"/>
      <c r="GQ192" s="218"/>
      <c r="GR192" s="218"/>
      <c r="GS192" s="218"/>
      <c r="GT192" s="218"/>
      <c r="GU192" s="218"/>
      <c r="GV192" s="218"/>
      <c r="GW192" s="218"/>
      <c r="GX192" s="218"/>
      <c r="GY192" s="218"/>
      <c r="GZ192" s="218"/>
      <c r="HA192" s="218"/>
      <c r="HB192" s="218"/>
      <c r="HC192" s="218"/>
      <c r="HD192" s="218"/>
      <c r="HE192" s="218"/>
      <c r="HF192" s="218"/>
      <c r="HG192" s="218"/>
      <c r="HH192" s="218"/>
      <c r="HI192" s="218"/>
      <c r="HJ192" s="218"/>
      <c r="HK192" s="218"/>
      <c r="HL192" s="218"/>
      <c r="HM192" s="218"/>
      <c r="HN192" s="218"/>
      <c r="HO192" s="218"/>
      <c r="HP192" s="218"/>
      <c r="HQ192" s="218"/>
      <c r="HR192" s="218"/>
      <c r="HS192" s="218"/>
      <c r="HT192" s="218"/>
      <c r="HU192" s="218"/>
      <c r="HV192" s="218"/>
    </row>
    <row r="193" spans="2:230" s="133" customFormat="1" ht="15">
      <c r="B193" s="313"/>
      <c r="C193" s="134"/>
      <c r="D193" s="166"/>
      <c r="E193" s="192"/>
      <c r="F193" s="193"/>
      <c r="G193" s="177"/>
      <c r="H193" s="139"/>
      <c r="I193" s="217"/>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18"/>
      <c r="BW193" s="218"/>
      <c r="BX193" s="218"/>
      <c r="BY193" s="218"/>
      <c r="BZ193" s="218"/>
      <c r="CA193" s="218"/>
      <c r="CB193" s="218"/>
      <c r="CC193" s="218"/>
      <c r="CD193" s="218"/>
      <c r="CE193" s="218"/>
      <c r="CF193" s="218"/>
      <c r="CG193" s="218"/>
      <c r="CH193" s="218"/>
      <c r="CI193" s="218"/>
      <c r="CJ193" s="218"/>
      <c r="CK193" s="218"/>
      <c r="CL193" s="218"/>
      <c r="CM193" s="218"/>
      <c r="CN193" s="218"/>
      <c r="CO193" s="218"/>
      <c r="CP193" s="218"/>
      <c r="CQ193" s="218"/>
      <c r="CR193" s="218"/>
      <c r="CS193" s="218"/>
      <c r="CT193" s="218"/>
      <c r="CU193" s="218"/>
      <c r="CV193" s="218"/>
      <c r="CW193" s="218"/>
      <c r="CX193" s="218"/>
      <c r="CY193" s="218"/>
      <c r="CZ193" s="218"/>
      <c r="DA193" s="218"/>
      <c r="DB193" s="218"/>
      <c r="DC193" s="218"/>
      <c r="DD193" s="218"/>
      <c r="DE193" s="218"/>
      <c r="DF193" s="218"/>
      <c r="DG193" s="218"/>
      <c r="DH193" s="218"/>
      <c r="DI193" s="218"/>
      <c r="DJ193" s="218"/>
      <c r="DK193" s="218"/>
      <c r="DL193" s="218"/>
      <c r="DM193" s="218"/>
      <c r="DN193" s="218"/>
      <c r="DO193" s="218"/>
      <c r="DP193" s="218"/>
      <c r="DQ193" s="218"/>
      <c r="DR193" s="218"/>
      <c r="DS193" s="218"/>
      <c r="DT193" s="218"/>
      <c r="DU193" s="218"/>
      <c r="DV193" s="218"/>
      <c r="DW193" s="218"/>
      <c r="DX193" s="218"/>
      <c r="DY193" s="218"/>
      <c r="DZ193" s="218"/>
      <c r="EA193" s="218"/>
      <c r="EB193" s="218"/>
      <c r="EC193" s="218"/>
      <c r="ED193" s="218"/>
      <c r="EE193" s="218"/>
      <c r="EF193" s="218"/>
      <c r="EG193" s="218"/>
      <c r="EH193" s="218"/>
      <c r="EI193" s="218"/>
      <c r="EJ193" s="218"/>
      <c r="EK193" s="218"/>
      <c r="EL193" s="218"/>
      <c r="EM193" s="218"/>
      <c r="EN193" s="218"/>
      <c r="EO193" s="218"/>
      <c r="EP193" s="218"/>
      <c r="EQ193" s="218"/>
      <c r="ER193" s="218"/>
      <c r="ES193" s="218"/>
      <c r="ET193" s="218"/>
      <c r="EU193" s="218"/>
      <c r="EV193" s="218"/>
      <c r="EW193" s="218"/>
      <c r="EX193" s="218"/>
      <c r="EY193" s="218"/>
      <c r="EZ193" s="218"/>
      <c r="FA193" s="218"/>
      <c r="FB193" s="218"/>
      <c r="FC193" s="218"/>
      <c r="FD193" s="218"/>
      <c r="FE193" s="218"/>
      <c r="FF193" s="218"/>
      <c r="FG193" s="218"/>
      <c r="FH193" s="218"/>
      <c r="FI193" s="218"/>
      <c r="FJ193" s="218"/>
      <c r="FK193" s="218"/>
      <c r="FL193" s="218"/>
      <c r="FM193" s="218"/>
      <c r="FN193" s="218"/>
      <c r="FO193" s="218"/>
      <c r="FP193" s="218"/>
      <c r="FQ193" s="218"/>
      <c r="FR193" s="218"/>
      <c r="FS193" s="218"/>
      <c r="FT193" s="218"/>
      <c r="FU193" s="218"/>
      <c r="FV193" s="218"/>
      <c r="FW193" s="218"/>
      <c r="FX193" s="218"/>
      <c r="FY193" s="218"/>
      <c r="FZ193" s="218"/>
      <c r="GA193" s="218"/>
      <c r="GB193" s="218"/>
      <c r="GC193" s="218"/>
      <c r="GD193" s="218"/>
      <c r="GE193" s="218"/>
      <c r="GF193" s="218"/>
      <c r="GG193" s="218"/>
      <c r="GH193" s="218"/>
      <c r="GI193" s="218"/>
      <c r="GJ193" s="218"/>
      <c r="GK193" s="218"/>
      <c r="GL193" s="218"/>
      <c r="GM193" s="218"/>
      <c r="GN193" s="218"/>
      <c r="GO193" s="218"/>
      <c r="GP193" s="218"/>
      <c r="GQ193" s="218"/>
      <c r="GR193" s="218"/>
      <c r="GS193" s="218"/>
      <c r="GT193" s="218"/>
      <c r="GU193" s="218"/>
      <c r="GV193" s="218"/>
      <c r="GW193" s="218"/>
      <c r="GX193" s="218"/>
      <c r="GY193" s="218"/>
      <c r="GZ193" s="218"/>
      <c r="HA193" s="218"/>
      <c r="HB193" s="218"/>
      <c r="HC193" s="218"/>
      <c r="HD193" s="218"/>
      <c r="HE193" s="218"/>
      <c r="HF193" s="218"/>
      <c r="HG193" s="218"/>
      <c r="HH193" s="218"/>
      <c r="HI193" s="218"/>
      <c r="HJ193" s="218"/>
      <c r="HK193" s="218"/>
      <c r="HL193" s="218"/>
      <c r="HM193" s="218"/>
      <c r="HN193" s="218"/>
      <c r="HO193" s="218"/>
      <c r="HP193" s="218"/>
      <c r="HQ193" s="218"/>
      <c r="HR193" s="218"/>
      <c r="HS193" s="218"/>
      <c r="HT193" s="218"/>
      <c r="HU193" s="218"/>
      <c r="HV193" s="218"/>
    </row>
    <row r="194" spans="2:230" s="220" customFormat="1" ht="25.5">
      <c r="B194" s="319" t="s">
        <v>367</v>
      </c>
      <c r="C194" s="70"/>
      <c r="D194" s="178" t="s">
        <v>368</v>
      </c>
      <c r="E194" s="70" t="s">
        <v>134</v>
      </c>
      <c r="F194" s="219">
        <v>60</v>
      </c>
      <c r="G194" s="177"/>
      <c r="H194" s="139" t="str">
        <f t="shared" si="51"/>
        <v xml:space="preserve"> </v>
      </c>
      <c r="I194" s="217"/>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18"/>
      <c r="BW194" s="218"/>
      <c r="BX194" s="218"/>
      <c r="BY194" s="218"/>
      <c r="BZ194" s="218"/>
      <c r="CA194" s="218"/>
      <c r="CB194" s="218"/>
      <c r="CC194" s="218"/>
      <c r="CD194" s="218"/>
      <c r="CE194" s="218"/>
      <c r="CF194" s="218"/>
      <c r="CG194" s="218"/>
      <c r="CH194" s="218"/>
      <c r="CI194" s="218"/>
      <c r="CJ194" s="218"/>
      <c r="CK194" s="218"/>
      <c r="CL194" s="218"/>
      <c r="CM194" s="218"/>
      <c r="CN194" s="218"/>
      <c r="CO194" s="218"/>
      <c r="CP194" s="218"/>
      <c r="CQ194" s="218"/>
      <c r="CR194" s="218"/>
      <c r="CS194" s="218"/>
      <c r="CT194" s="218"/>
      <c r="CU194" s="218"/>
      <c r="CV194" s="218"/>
      <c r="CW194" s="218"/>
      <c r="CX194" s="218"/>
      <c r="CY194" s="218"/>
      <c r="CZ194" s="218"/>
      <c r="DA194" s="218"/>
      <c r="DB194" s="218"/>
      <c r="DC194" s="218"/>
      <c r="DD194" s="218"/>
      <c r="DE194" s="218"/>
      <c r="DF194" s="218"/>
      <c r="DG194" s="218"/>
      <c r="DH194" s="218"/>
      <c r="DI194" s="218"/>
      <c r="DJ194" s="218"/>
      <c r="DK194" s="218"/>
      <c r="DL194" s="218"/>
      <c r="DM194" s="218"/>
      <c r="DN194" s="218"/>
      <c r="DO194" s="218"/>
      <c r="DP194" s="218"/>
      <c r="DQ194" s="218"/>
      <c r="DR194" s="218"/>
      <c r="DS194" s="218"/>
      <c r="DT194" s="218"/>
      <c r="DU194" s="218"/>
      <c r="DV194" s="218"/>
      <c r="DW194" s="218"/>
      <c r="DX194" s="218"/>
      <c r="DY194" s="218"/>
      <c r="DZ194" s="218"/>
      <c r="EA194" s="218"/>
      <c r="EB194" s="218"/>
      <c r="EC194" s="218"/>
      <c r="ED194" s="218"/>
      <c r="EE194" s="218"/>
      <c r="EF194" s="218"/>
      <c r="EG194" s="218"/>
      <c r="EH194" s="218"/>
      <c r="EI194" s="218"/>
      <c r="EJ194" s="218"/>
      <c r="EK194" s="218"/>
      <c r="EL194" s="218"/>
      <c r="EM194" s="218"/>
      <c r="EN194" s="218"/>
      <c r="EO194" s="218"/>
      <c r="EP194" s="218"/>
      <c r="EQ194" s="218"/>
      <c r="ER194" s="218"/>
      <c r="ES194" s="218"/>
      <c r="ET194" s="218"/>
      <c r="EU194" s="218"/>
      <c r="EV194" s="218"/>
      <c r="EW194" s="218"/>
      <c r="EX194" s="218"/>
      <c r="EY194" s="218"/>
      <c r="EZ194" s="218"/>
      <c r="FA194" s="218"/>
      <c r="FB194" s="218"/>
      <c r="FC194" s="218"/>
      <c r="FD194" s="218"/>
      <c r="FE194" s="218"/>
      <c r="FF194" s="218"/>
      <c r="FG194" s="218"/>
      <c r="FH194" s="218"/>
      <c r="FI194" s="218"/>
      <c r="FJ194" s="218"/>
      <c r="FK194" s="218"/>
      <c r="FL194" s="218"/>
      <c r="FM194" s="218"/>
      <c r="FN194" s="218"/>
      <c r="FO194" s="218"/>
      <c r="FP194" s="218"/>
      <c r="FQ194" s="218"/>
      <c r="FR194" s="218"/>
      <c r="FS194" s="218"/>
      <c r="FT194" s="218"/>
      <c r="FU194" s="218"/>
      <c r="FV194" s="218"/>
      <c r="FW194" s="218"/>
      <c r="FX194" s="218"/>
      <c r="FY194" s="218"/>
      <c r="FZ194" s="218"/>
      <c r="GA194" s="218"/>
      <c r="GB194" s="218"/>
      <c r="GC194" s="218"/>
      <c r="GD194" s="218"/>
      <c r="GE194" s="218"/>
      <c r="GF194" s="218"/>
      <c r="GG194" s="218"/>
      <c r="GH194" s="218"/>
      <c r="GI194" s="218"/>
      <c r="GJ194" s="218"/>
      <c r="GK194" s="218"/>
      <c r="GL194" s="218"/>
      <c r="GM194" s="218"/>
      <c r="GN194" s="218"/>
      <c r="GO194" s="218"/>
      <c r="GP194" s="218"/>
      <c r="GQ194" s="218"/>
      <c r="GR194" s="218"/>
      <c r="GS194" s="218"/>
      <c r="GT194" s="218"/>
      <c r="GU194" s="218"/>
      <c r="GV194" s="218"/>
      <c r="GW194" s="218"/>
      <c r="GX194" s="218"/>
      <c r="GY194" s="218"/>
      <c r="GZ194" s="218"/>
      <c r="HA194" s="218"/>
      <c r="HB194" s="218"/>
      <c r="HC194" s="218"/>
      <c r="HD194" s="218"/>
      <c r="HE194" s="218"/>
      <c r="HF194" s="218"/>
      <c r="HG194" s="218"/>
      <c r="HH194" s="218"/>
      <c r="HI194" s="218"/>
      <c r="HJ194" s="218"/>
      <c r="HK194" s="218"/>
      <c r="HL194" s="218"/>
      <c r="HM194" s="218"/>
      <c r="HN194" s="218"/>
      <c r="HO194" s="218"/>
      <c r="HP194" s="218"/>
      <c r="HQ194" s="218"/>
      <c r="HR194" s="218"/>
      <c r="HS194" s="218"/>
      <c r="HT194" s="218"/>
      <c r="HU194" s="218"/>
      <c r="HV194" s="218"/>
    </row>
    <row r="195" spans="2:230" s="220" customFormat="1">
      <c r="B195" s="310"/>
      <c r="C195" s="145"/>
      <c r="D195" s="133"/>
      <c r="E195" s="136"/>
      <c r="F195" s="146"/>
      <c r="G195" s="177"/>
      <c r="H195" s="139"/>
      <c r="I195" s="221"/>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2"/>
      <c r="BQ195" s="222"/>
      <c r="BR195" s="222"/>
      <c r="BS195" s="222"/>
      <c r="BT195" s="222"/>
      <c r="BU195" s="222"/>
      <c r="BV195" s="222"/>
      <c r="BW195" s="222"/>
      <c r="BX195" s="222"/>
      <c r="BY195" s="222"/>
      <c r="BZ195" s="222"/>
      <c r="CA195" s="222"/>
      <c r="CB195" s="222"/>
      <c r="CC195" s="222"/>
      <c r="CD195" s="222"/>
      <c r="CE195" s="222"/>
      <c r="CF195" s="222"/>
      <c r="CG195" s="222"/>
      <c r="CH195" s="222"/>
      <c r="CI195" s="222"/>
      <c r="CJ195" s="222"/>
      <c r="CK195" s="222"/>
      <c r="CL195" s="222"/>
      <c r="CM195" s="222"/>
      <c r="CN195" s="222"/>
      <c r="CO195" s="222"/>
      <c r="CP195" s="222"/>
      <c r="CQ195" s="222"/>
      <c r="CR195" s="222"/>
      <c r="CS195" s="222"/>
      <c r="CT195" s="222"/>
      <c r="CU195" s="222"/>
      <c r="CV195" s="222"/>
      <c r="CW195" s="222"/>
      <c r="CX195" s="222"/>
      <c r="CY195" s="222"/>
      <c r="CZ195" s="222"/>
      <c r="DA195" s="222"/>
      <c r="DB195" s="222"/>
      <c r="DC195" s="222"/>
      <c r="DD195" s="222"/>
      <c r="DE195" s="222"/>
      <c r="DF195" s="222"/>
      <c r="DG195" s="222"/>
      <c r="DH195" s="222"/>
      <c r="DI195" s="222"/>
      <c r="DJ195" s="222"/>
      <c r="DK195" s="222"/>
      <c r="DL195" s="222"/>
      <c r="DM195" s="222"/>
      <c r="DN195" s="222"/>
      <c r="DO195" s="222"/>
      <c r="DP195" s="222"/>
      <c r="DQ195" s="222"/>
      <c r="DR195" s="222"/>
      <c r="DS195" s="222"/>
      <c r="DT195" s="222"/>
      <c r="DU195" s="222"/>
      <c r="DV195" s="222"/>
      <c r="DW195" s="222"/>
      <c r="DX195" s="222"/>
      <c r="DY195" s="222"/>
      <c r="DZ195" s="222"/>
      <c r="EA195" s="222"/>
      <c r="EB195" s="222"/>
      <c r="EC195" s="222"/>
      <c r="ED195" s="222"/>
      <c r="EE195" s="222"/>
      <c r="EF195" s="222"/>
      <c r="EG195" s="222"/>
      <c r="EH195" s="222"/>
      <c r="EI195" s="222"/>
      <c r="EJ195" s="222"/>
      <c r="EK195" s="222"/>
      <c r="EL195" s="222"/>
      <c r="EM195" s="222"/>
      <c r="EN195" s="222"/>
      <c r="EO195" s="222"/>
      <c r="EP195" s="222"/>
      <c r="EQ195" s="222"/>
      <c r="ER195" s="222"/>
      <c r="ES195" s="222"/>
      <c r="ET195" s="222"/>
      <c r="EU195" s="222"/>
      <c r="EV195" s="222"/>
      <c r="EW195" s="222"/>
      <c r="EX195" s="222"/>
      <c r="EY195" s="222"/>
      <c r="EZ195" s="222"/>
      <c r="FA195" s="222"/>
      <c r="FB195" s="222"/>
      <c r="FC195" s="222"/>
      <c r="FD195" s="222"/>
      <c r="FE195" s="222"/>
      <c r="FF195" s="222"/>
      <c r="FG195" s="222"/>
      <c r="FH195" s="222"/>
      <c r="FI195" s="222"/>
      <c r="FJ195" s="222"/>
      <c r="FK195" s="222"/>
      <c r="FL195" s="222"/>
      <c r="FM195" s="222"/>
      <c r="FN195" s="222"/>
      <c r="FO195" s="222"/>
      <c r="FP195" s="222"/>
      <c r="FQ195" s="222"/>
      <c r="FR195" s="222"/>
      <c r="FS195" s="222"/>
      <c r="FT195" s="222"/>
      <c r="FU195" s="222"/>
      <c r="FV195" s="222"/>
      <c r="FW195" s="222"/>
      <c r="FX195" s="222"/>
      <c r="FY195" s="222"/>
      <c r="FZ195" s="222"/>
      <c r="GA195" s="222"/>
      <c r="GB195" s="222"/>
      <c r="GC195" s="222"/>
      <c r="GD195" s="222"/>
      <c r="GE195" s="222"/>
      <c r="GF195" s="222"/>
      <c r="GG195" s="222"/>
      <c r="GH195" s="222"/>
      <c r="GI195" s="222"/>
      <c r="GJ195" s="222"/>
      <c r="GK195" s="222"/>
      <c r="GL195" s="222"/>
      <c r="GM195" s="222"/>
      <c r="GN195" s="222"/>
      <c r="GO195" s="222"/>
      <c r="GP195" s="222"/>
      <c r="GQ195" s="222"/>
      <c r="GR195" s="222"/>
      <c r="GS195" s="222"/>
      <c r="GT195" s="222"/>
      <c r="GU195" s="222"/>
      <c r="GV195" s="222"/>
      <c r="GW195" s="222"/>
      <c r="GX195" s="222"/>
      <c r="GY195" s="222"/>
      <c r="GZ195" s="222"/>
      <c r="HA195" s="222"/>
      <c r="HB195" s="222"/>
      <c r="HC195" s="222"/>
      <c r="HD195" s="222"/>
      <c r="HE195" s="222"/>
      <c r="HF195" s="222"/>
      <c r="HG195" s="222"/>
      <c r="HH195" s="222"/>
      <c r="HI195" s="222"/>
      <c r="HJ195" s="222"/>
      <c r="HK195" s="222"/>
      <c r="HL195" s="222"/>
      <c r="HM195" s="222"/>
      <c r="HN195" s="222"/>
      <c r="HO195" s="222"/>
      <c r="HP195" s="222"/>
      <c r="HQ195" s="222"/>
      <c r="HR195" s="222"/>
      <c r="HS195" s="222"/>
      <c r="HT195" s="222"/>
      <c r="HU195" s="222"/>
      <c r="HV195" s="222"/>
    </row>
    <row r="196" spans="2:230" s="220" customFormat="1" ht="25.5">
      <c r="B196" s="309" t="s">
        <v>369</v>
      </c>
      <c r="C196" s="165"/>
      <c r="D196" s="223" t="s">
        <v>370</v>
      </c>
      <c r="E196" s="165"/>
      <c r="F196" s="215"/>
      <c r="G196" s="177"/>
      <c r="H196" s="139"/>
      <c r="I196" s="224"/>
    </row>
    <row r="197" spans="2:230" s="133" customFormat="1" ht="51">
      <c r="B197" s="311"/>
      <c r="C197" s="134" t="s">
        <v>138</v>
      </c>
      <c r="D197" s="135" t="s">
        <v>371</v>
      </c>
      <c r="E197" s="136" t="s">
        <v>18</v>
      </c>
      <c r="F197" s="146">
        <v>2</v>
      </c>
      <c r="G197" s="177"/>
      <c r="H197" s="139" t="str">
        <f t="shared" si="51"/>
        <v xml:space="preserve"> </v>
      </c>
      <c r="I197" s="216"/>
    </row>
    <row r="198" spans="2:230" s="171" customFormat="1" ht="38.25">
      <c r="B198" s="322"/>
      <c r="C198" s="134" t="s">
        <v>138</v>
      </c>
      <c r="D198" s="135" t="s">
        <v>372</v>
      </c>
      <c r="E198" s="136" t="s">
        <v>18</v>
      </c>
      <c r="F198" s="146">
        <v>1</v>
      </c>
      <c r="G198" s="177"/>
      <c r="H198" s="139" t="str">
        <f t="shared" si="51"/>
        <v xml:space="preserve"> </v>
      </c>
      <c r="I198" s="225"/>
    </row>
    <row r="199" spans="2:230" s="133" customFormat="1" ht="51">
      <c r="B199" s="311"/>
      <c r="C199" s="134" t="s">
        <v>138</v>
      </c>
      <c r="D199" s="135" t="s">
        <v>373</v>
      </c>
      <c r="E199" s="136" t="s">
        <v>18</v>
      </c>
      <c r="F199" s="146">
        <v>1</v>
      </c>
      <c r="G199" s="177"/>
      <c r="H199" s="139" t="str">
        <f t="shared" si="51"/>
        <v xml:space="preserve"> </v>
      </c>
      <c r="I199" s="226"/>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218"/>
      <c r="BW199" s="218"/>
      <c r="BX199" s="218"/>
      <c r="BY199" s="218"/>
      <c r="BZ199" s="218"/>
      <c r="CA199" s="218"/>
      <c r="CB199" s="218"/>
      <c r="CC199" s="218"/>
      <c r="CD199" s="218"/>
      <c r="CE199" s="218"/>
      <c r="CF199" s="218"/>
      <c r="CG199" s="218"/>
      <c r="CH199" s="218"/>
      <c r="CI199" s="218"/>
      <c r="CJ199" s="218"/>
      <c r="CK199" s="218"/>
      <c r="CL199" s="218"/>
      <c r="CM199" s="218"/>
      <c r="CN199" s="218"/>
      <c r="CO199" s="218"/>
      <c r="CP199" s="218"/>
      <c r="CQ199" s="218"/>
      <c r="CR199" s="218"/>
      <c r="CS199" s="218"/>
      <c r="CT199" s="218"/>
      <c r="CU199" s="218"/>
      <c r="CV199" s="218"/>
      <c r="CW199" s="218"/>
      <c r="CX199" s="218"/>
      <c r="CY199" s="218"/>
      <c r="CZ199" s="218"/>
      <c r="DA199" s="218"/>
      <c r="DB199" s="218"/>
      <c r="DC199" s="218"/>
      <c r="DD199" s="218"/>
      <c r="DE199" s="218"/>
      <c r="DF199" s="218"/>
      <c r="DG199" s="218"/>
      <c r="DH199" s="218"/>
      <c r="DI199" s="218"/>
      <c r="DJ199" s="218"/>
      <c r="DK199" s="218"/>
      <c r="DL199" s="218"/>
      <c r="DM199" s="218"/>
      <c r="DN199" s="218"/>
      <c r="DO199" s="218"/>
      <c r="DP199" s="218"/>
      <c r="DQ199" s="218"/>
      <c r="DR199" s="218"/>
      <c r="DS199" s="218"/>
      <c r="DT199" s="218"/>
      <c r="DU199" s="218"/>
      <c r="DV199" s="218"/>
      <c r="DW199" s="218"/>
      <c r="DX199" s="218"/>
      <c r="DY199" s="218"/>
      <c r="DZ199" s="218"/>
      <c r="EA199" s="218"/>
      <c r="EB199" s="218"/>
      <c r="EC199" s="218"/>
      <c r="ED199" s="218"/>
      <c r="EE199" s="218"/>
      <c r="EF199" s="218"/>
      <c r="EG199" s="218"/>
      <c r="EH199" s="218"/>
      <c r="EI199" s="218"/>
      <c r="EJ199" s="218"/>
      <c r="EK199" s="218"/>
      <c r="EL199" s="218"/>
      <c r="EM199" s="218"/>
      <c r="EN199" s="218"/>
      <c r="EO199" s="218"/>
      <c r="EP199" s="218"/>
      <c r="EQ199" s="218"/>
      <c r="ER199" s="218"/>
      <c r="ES199" s="218"/>
      <c r="ET199" s="218"/>
      <c r="EU199" s="218"/>
      <c r="EV199" s="218"/>
      <c r="EW199" s="218"/>
      <c r="EX199" s="218"/>
      <c r="EY199" s="218"/>
      <c r="EZ199" s="218"/>
      <c r="FA199" s="218"/>
      <c r="FB199" s="218"/>
      <c r="FC199" s="218"/>
      <c r="FD199" s="218"/>
      <c r="FE199" s="218"/>
      <c r="FF199" s="218"/>
      <c r="FG199" s="218"/>
      <c r="FH199" s="218"/>
      <c r="FI199" s="218"/>
      <c r="FJ199" s="218"/>
      <c r="FK199" s="218"/>
      <c r="FL199" s="218"/>
      <c r="FM199" s="218"/>
      <c r="FN199" s="218"/>
      <c r="FO199" s="218"/>
      <c r="FP199" s="218"/>
      <c r="FQ199" s="218"/>
      <c r="FR199" s="218"/>
      <c r="FS199" s="218"/>
      <c r="FT199" s="218"/>
      <c r="FU199" s="218"/>
      <c r="FV199" s="218"/>
      <c r="FW199" s="218"/>
      <c r="FX199" s="218"/>
      <c r="FY199" s="218"/>
      <c r="FZ199" s="218"/>
      <c r="GA199" s="218"/>
      <c r="GB199" s="218"/>
      <c r="GC199" s="218"/>
      <c r="GD199" s="218"/>
      <c r="GE199" s="218"/>
      <c r="GF199" s="218"/>
      <c r="GG199" s="218"/>
      <c r="GH199" s="218"/>
      <c r="GI199" s="218"/>
      <c r="GJ199" s="218"/>
      <c r="GK199" s="218"/>
      <c r="GL199" s="218"/>
      <c r="GM199" s="218"/>
      <c r="GN199" s="218"/>
      <c r="GO199" s="218"/>
      <c r="GP199" s="218"/>
      <c r="GQ199" s="218"/>
      <c r="GR199" s="218"/>
      <c r="GS199" s="218"/>
      <c r="GT199" s="218"/>
      <c r="GU199" s="218"/>
      <c r="GV199" s="218"/>
      <c r="GW199" s="218"/>
      <c r="GX199" s="218"/>
      <c r="GY199" s="218"/>
      <c r="GZ199" s="218"/>
      <c r="HA199" s="218"/>
      <c r="HB199" s="218"/>
      <c r="HC199" s="218"/>
      <c r="HD199" s="218"/>
      <c r="HE199" s="218"/>
      <c r="HF199" s="218"/>
      <c r="HG199" s="218"/>
      <c r="HH199" s="218"/>
      <c r="HI199" s="218"/>
      <c r="HJ199" s="218"/>
      <c r="HK199" s="218"/>
      <c r="HL199" s="218"/>
      <c r="HM199" s="218"/>
      <c r="HN199" s="218"/>
      <c r="HO199" s="218"/>
      <c r="HP199" s="218"/>
      <c r="HQ199" s="218"/>
      <c r="HR199" s="218"/>
      <c r="HS199" s="218"/>
      <c r="HT199" s="218"/>
      <c r="HU199" s="218"/>
      <c r="HV199" s="218"/>
    </row>
    <row r="200" spans="2:230" s="133" customFormat="1" ht="15">
      <c r="B200" s="310"/>
      <c r="C200" s="145"/>
      <c r="E200" s="136"/>
      <c r="F200" s="146"/>
      <c r="G200" s="177"/>
      <c r="H200" s="139"/>
      <c r="I200" s="217"/>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8"/>
      <c r="AX200" s="218"/>
      <c r="AY200" s="218"/>
      <c r="AZ200" s="218"/>
      <c r="BA200" s="218"/>
      <c r="BB200" s="218"/>
      <c r="BC200" s="218"/>
      <c r="BD200" s="218"/>
      <c r="BE200" s="218"/>
      <c r="BF200" s="218"/>
      <c r="BG200" s="218"/>
      <c r="BH200" s="218"/>
      <c r="BI200" s="218"/>
      <c r="BJ200" s="218"/>
      <c r="BK200" s="218"/>
      <c r="BL200" s="218"/>
      <c r="BM200" s="218"/>
      <c r="BN200" s="218"/>
      <c r="BO200" s="218"/>
      <c r="BP200" s="218"/>
      <c r="BQ200" s="218"/>
      <c r="BR200" s="218"/>
      <c r="BS200" s="218"/>
      <c r="BT200" s="218"/>
      <c r="BU200" s="218"/>
      <c r="BV200" s="218"/>
      <c r="BW200" s="218"/>
      <c r="BX200" s="218"/>
      <c r="BY200" s="218"/>
      <c r="BZ200" s="218"/>
      <c r="CA200" s="218"/>
      <c r="CB200" s="218"/>
      <c r="CC200" s="218"/>
      <c r="CD200" s="218"/>
      <c r="CE200" s="218"/>
      <c r="CF200" s="218"/>
      <c r="CG200" s="218"/>
      <c r="CH200" s="218"/>
      <c r="CI200" s="218"/>
      <c r="CJ200" s="218"/>
      <c r="CK200" s="218"/>
      <c r="CL200" s="218"/>
      <c r="CM200" s="218"/>
      <c r="CN200" s="218"/>
      <c r="CO200" s="218"/>
      <c r="CP200" s="218"/>
      <c r="CQ200" s="218"/>
      <c r="CR200" s="218"/>
      <c r="CS200" s="218"/>
      <c r="CT200" s="218"/>
      <c r="CU200" s="218"/>
      <c r="CV200" s="218"/>
      <c r="CW200" s="218"/>
      <c r="CX200" s="218"/>
      <c r="CY200" s="218"/>
      <c r="CZ200" s="218"/>
      <c r="DA200" s="218"/>
      <c r="DB200" s="218"/>
      <c r="DC200" s="218"/>
      <c r="DD200" s="218"/>
      <c r="DE200" s="218"/>
      <c r="DF200" s="218"/>
      <c r="DG200" s="218"/>
      <c r="DH200" s="218"/>
      <c r="DI200" s="218"/>
      <c r="DJ200" s="218"/>
      <c r="DK200" s="218"/>
      <c r="DL200" s="218"/>
      <c r="DM200" s="218"/>
      <c r="DN200" s="218"/>
      <c r="DO200" s="218"/>
      <c r="DP200" s="218"/>
      <c r="DQ200" s="218"/>
      <c r="DR200" s="218"/>
      <c r="DS200" s="218"/>
      <c r="DT200" s="218"/>
      <c r="DU200" s="218"/>
      <c r="DV200" s="218"/>
      <c r="DW200" s="218"/>
      <c r="DX200" s="218"/>
      <c r="DY200" s="218"/>
      <c r="DZ200" s="218"/>
      <c r="EA200" s="218"/>
      <c r="EB200" s="218"/>
      <c r="EC200" s="218"/>
      <c r="ED200" s="218"/>
      <c r="EE200" s="218"/>
      <c r="EF200" s="218"/>
      <c r="EG200" s="218"/>
      <c r="EH200" s="218"/>
      <c r="EI200" s="218"/>
      <c r="EJ200" s="218"/>
      <c r="EK200" s="218"/>
      <c r="EL200" s="218"/>
      <c r="EM200" s="218"/>
      <c r="EN200" s="218"/>
      <c r="EO200" s="218"/>
      <c r="EP200" s="218"/>
      <c r="EQ200" s="218"/>
      <c r="ER200" s="218"/>
      <c r="ES200" s="218"/>
      <c r="ET200" s="218"/>
      <c r="EU200" s="218"/>
      <c r="EV200" s="218"/>
      <c r="EW200" s="218"/>
      <c r="EX200" s="218"/>
      <c r="EY200" s="218"/>
      <c r="EZ200" s="218"/>
      <c r="FA200" s="218"/>
      <c r="FB200" s="218"/>
      <c r="FC200" s="218"/>
      <c r="FD200" s="218"/>
      <c r="FE200" s="218"/>
      <c r="FF200" s="218"/>
      <c r="FG200" s="218"/>
      <c r="FH200" s="218"/>
      <c r="FI200" s="218"/>
      <c r="FJ200" s="218"/>
      <c r="FK200" s="218"/>
      <c r="FL200" s="218"/>
      <c r="FM200" s="218"/>
      <c r="FN200" s="218"/>
      <c r="FO200" s="218"/>
      <c r="FP200" s="218"/>
      <c r="FQ200" s="218"/>
      <c r="FR200" s="218"/>
      <c r="FS200" s="218"/>
      <c r="FT200" s="218"/>
      <c r="FU200" s="218"/>
      <c r="FV200" s="218"/>
      <c r="FW200" s="218"/>
      <c r="FX200" s="218"/>
      <c r="FY200" s="218"/>
      <c r="FZ200" s="218"/>
      <c r="GA200" s="218"/>
      <c r="GB200" s="218"/>
      <c r="GC200" s="218"/>
      <c r="GD200" s="218"/>
      <c r="GE200" s="218"/>
      <c r="GF200" s="218"/>
      <c r="GG200" s="218"/>
      <c r="GH200" s="218"/>
      <c r="GI200" s="218"/>
      <c r="GJ200" s="218"/>
      <c r="GK200" s="218"/>
      <c r="GL200" s="218"/>
      <c r="GM200" s="218"/>
      <c r="GN200" s="218"/>
      <c r="GO200" s="218"/>
      <c r="GP200" s="218"/>
      <c r="GQ200" s="218"/>
      <c r="GR200" s="218"/>
      <c r="GS200" s="218"/>
      <c r="GT200" s="218"/>
      <c r="GU200" s="218"/>
      <c r="GV200" s="218"/>
      <c r="GW200" s="218"/>
      <c r="GX200" s="218"/>
      <c r="GY200" s="218"/>
      <c r="GZ200" s="218"/>
      <c r="HA200" s="218"/>
      <c r="HB200" s="218"/>
      <c r="HC200" s="218"/>
      <c r="HD200" s="218"/>
      <c r="HE200" s="218"/>
      <c r="HF200" s="218"/>
      <c r="HG200" s="218"/>
      <c r="HH200" s="218"/>
      <c r="HI200" s="218"/>
      <c r="HJ200" s="218"/>
      <c r="HK200" s="218"/>
      <c r="HL200" s="218"/>
      <c r="HM200" s="218"/>
      <c r="HN200" s="218"/>
      <c r="HO200" s="218"/>
      <c r="HP200" s="218"/>
      <c r="HQ200" s="218"/>
      <c r="HR200" s="218"/>
      <c r="HS200" s="218"/>
      <c r="HT200" s="218"/>
      <c r="HU200" s="218"/>
      <c r="HV200" s="218"/>
    </row>
    <row r="201" spans="2:230" s="133" customFormat="1" ht="14.25">
      <c r="B201" s="309" t="s">
        <v>374</v>
      </c>
      <c r="C201" s="165"/>
      <c r="D201" s="223" t="s">
        <v>375</v>
      </c>
      <c r="E201" s="165" t="s">
        <v>18</v>
      </c>
      <c r="F201" s="215">
        <v>1</v>
      </c>
      <c r="G201" s="177"/>
      <c r="H201" s="139" t="str">
        <f t="shared" si="51"/>
        <v xml:space="preserve"> </v>
      </c>
      <c r="I201" s="226"/>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218"/>
      <c r="AR201" s="218"/>
      <c r="AS201" s="218"/>
      <c r="AT201" s="218"/>
      <c r="AU201" s="218"/>
      <c r="AV201" s="218"/>
      <c r="AW201" s="218"/>
      <c r="AX201" s="218"/>
      <c r="AY201" s="218"/>
      <c r="AZ201" s="218"/>
      <c r="BA201" s="218"/>
      <c r="BB201" s="218"/>
      <c r="BC201" s="218"/>
      <c r="BD201" s="218"/>
      <c r="BE201" s="218"/>
      <c r="BF201" s="218"/>
      <c r="BG201" s="218"/>
      <c r="BH201" s="218"/>
      <c r="BI201" s="218"/>
      <c r="BJ201" s="218"/>
      <c r="BK201" s="218"/>
      <c r="BL201" s="218"/>
      <c r="BM201" s="218"/>
      <c r="BN201" s="218"/>
      <c r="BO201" s="218"/>
      <c r="BP201" s="218"/>
      <c r="BQ201" s="218"/>
      <c r="BR201" s="218"/>
      <c r="BS201" s="218"/>
      <c r="BT201" s="218"/>
      <c r="BU201" s="218"/>
      <c r="BV201" s="218"/>
      <c r="BW201" s="218"/>
      <c r="BX201" s="218"/>
      <c r="BY201" s="218"/>
      <c r="BZ201" s="218"/>
      <c r="CA201" s="218"/>
      <c r="CB201" s="218"/>
      <c r="CC201" s="218"/>
      <c r="CD201" s="218"/>
      <c r="CE201" s="218"/>
      <c r="CF201" s="218"/>
      <c r="CG201" s="218"/>
      <c r="CH201" s="218"/>
      <c r="CI201" s="218"/>
      <c r="CJ201" s="218"/>
      <c r="CK201" s="218"/>
      <c r="CL201" s="218"/>
      <c r="CM201" s="218"/>
      <c r="CN201" s="218"/>
      <c r="CO201" s="218"/>
      <c r="CP201" s="218"/>
      <c r="CQ201" s="218"/>
      <c r="CR201" s="218"/>
      <c r="CS201" s="218"/>
      <c r="CT201" s="218"/>
      <c r="CU201" s="218"/>
      <c r="CV201" s="218"/>
      <c r="CW201" s="218"/>
      <c r="CX201" s="218"/>
      <c r="CY201" s="218"/>
      <c r="CZ201" s="218"/>
      <c r="DA201" s="218"/>
      <c r="DB201" s="218"/>
      <c r="DC201" s="218"/>
      <c r="DD201" s="218"/>
      <c r="DE201" s="218"/>
      <c r="DF201" s="218"/>
      <c r="DG201" s="218"/>
      <c r="DH201" s="218"/>
      <c r="DI201" s="218"/>
      <c r="DJ201" s="218"/>
      <c r="DK201" s="218"/>
      <c r="DL201" s="218"/>
      <c r="DM201" s="218"/>
      <c r="DN201" s="218"/>
      <c r="DO201" s="218"/>
      <c r="DP201" s="218"/>
      <c r="DQ201" s="218"/>
      <c r="DR201" s="218"/>
      <c r="DS201" s="218"/>
      <c r="DT201" s="218"/>
      <c r="DU201" s="218"/>
      <c r="DV201" s="218"/>
      <c r="DW201" s="218"/>
      <c r="DX201" s="218"/>
      <c r="DY201" s="218"/>
      <c r="DZ201" s="218"/>
      <c r="EA201" s="218"/>
      <c r="EB201" s="218"/>
      <c r="EC201" s="218"/>
      <c r="ED201" s="218"/>
      <c r="EE201" s="218"/>
      <c r="EF201" s="218"/>
      <c r="EG201" s="218"/>
      <c r="EH201" s="218"/>
      <c r="EI201" s="218"/>
      <c r="EJ201" s="218"/>
      <c r="EK201" s="218"/>
      <c r="EL201" s="218"/>
      <c r="EM201" s="218"/>
      <c r="EN201" s="218"/>
      <c r="EO201" s="218"/>
      <c r="EP201" s="218"/>
      <c r="EQ201" s="218"/>
      <c r="ER201" s="218"/>
      <c r="ES201" s="218"/>
      <c r="ET201" s="218"/>
      <c r="EU201" s="218"/>
      <c r="EV201" s="218"/>
      <c r="EW201" s="218"/>
      <c r="EX201" s="218"/>
      <c r="EY201" s="218"/>
      <c r="EZ201" s="218"/>
      <c r="FA201" s="218"/>
      <c r="FB201" s="218"/>
      <c r="FC201" s="218"/>
      <c r="FD201" s="218"/>
      <c r="FE201" s="218"/>
      <c r="FF201" s="218"/>
      <c r="FG201" s="218"/>
      <c r="FH201" s="218"/>
      <c r="FI201" s="218"/>
      <c r="FJ201" s="218"/>
      <c r="FK201" s="218"/>
      <c r="FL201" s="218"/>
      <c r="FM201" s="218"/>
      <c r="FN201" s="218"/>
      <c r="FO201" s="218"/>
      <c r="FP201" s="218"/>
      <c r="FQ201" s="218"/>
      <c r="FR201" s="218"/>
      <c r="FS201" s="218"/>
      <c r="FT201" s="218"/>
      <c r="FU201" s="218"/>
      <c r="FV201" s="218"/>
      <c r="FW201" s="218"/>
      <c r="FX201" s="218"/>
      <c r="FY201" s="218"/>
      <c r="FZ201" s="218"/>
      <c r="GA201" s="218"/>
      <c r="GB201" s="218"/>
      <c r="GC201" s="218"/>
      <c r="GD201" s="218"/>
      <c r="GE201" s="218"/>
      <c r="GF201" s="218"/>
      <c r="GG201" s="218"/>
      <c r="GH201" s="218"/>
      <c r="GI201" s="218"/>
      <c r="GJ201" s="218"/>
      <c r="GK201" s="218"/>
      <c r="GL201" s="218"/>
      <c r="GM201" s="218"/>
      <c r="GN201" s="218"/>
      <c r="GO201" s="218"/>
      <c r="GP201" s="218"/>
      <c r="GQ201" s="218"/>
      <c r="GR201" s="218"/>
      <c r="GS201" s="218"/>
      <c r="GT201" s="218"/>
      <c r="GU201" s="218"/>
      <c r="GV201" s="218"/>
      <c r="GW201" s="218"/>
      <c r="GX201" s="218"/>
      <c r="GY201" s="218"/>
      <c r="GZ201" s="218"/>
      <c r="HA201" s="218"/>
      <c r="HB201" s="218"/>
      <c r="HC201" s="218"/>
      <c r="HD201" s="218"/>
      <c r="HE201" s="218"/>
      <c r="HF201" s="218"/>
      <c r="HG201" s="218"/>
      <c r="HH201" s="218"/>
      <c r="HI201" s="218"/>
      <c r="HJ201" s="218"/>
      <c r="HK201" s="218"/>
      <c r="HL201" s="218"/>
      <c r="HM201" s="218"/>
      <c r="HN201" s="218"/>
      <c r="HO201" s="218"/>
      <c r="HP201" s="218"/>
      <c r="HQ201" s="218"/>
      <c r="HR201" s="218"/>
      <c r="HS201" s="218"/>
      <c r="HT201" s="218"/>
      <c r="HU201" s="218"/>
      <c r="HV201" s="218"/>
    </row>
    <row r="202" spans="2:230" s="133" customFormat="1" ht="15">
      <c r="B202" s="310"/>
      <c r="C202" s="145"/>
      <c r="E202" s="136"/>
      <c r="F202" s="146"/>
      <c r="G202" s="177"/>
      <c r="H202" s="139"/>
      <c r="I202" s="216"/>
    </row>
    <row r="203" spans="2:230" s="171" customFormat="1" ht="38.25">
      <c r="B203" s="309" t="s">
        <v>376</v>
      </c>
      <c r="C203" s="165"/>
      <c r="D203" s="223" t="s">
        <v>377</v>
      </c>
      <c r="E203" s="165" t="s">
        <v>18</v>
      </c>
      <c r="F203" s="215">
        <v>1</v>
      </c>
      <c r="G203" s="177"/>
      <c r="H203" s="139" t="str">
        <f t="shared" si="51"/>
        <v xml:space="preserve"> </v>
      </c>
      <c r="I203" s="225"/>
    </row>
    <row r="204" spans="2:230" s="133" customFormat="1" ht="15">
      <c r="B204" s="309"/>
      <c r="C204" s="165"/>
      <c r="D204" s="223"/>
      <c r="E204" s="165"/>
      <c r="F204" s="215"/>
      <c r="G204" s="177" t="s">
        <v>140</v>
      </c>
      <c r="H204" s="139"/>
      <c r="I204" s="216"/>
    </row>
    <row r="205" spans="2:230" s="171" customFormat="1" ht="25.5">
      <c r="B205" s="309" t="s">
        <v>378</v>
      </c>
      <c r="C205" s="165"/>
      <c r="D205" s="223" t="s">
        <v>379</v>
      </c>
      <c r="E205" s="165" t="s">
        <v>18</v>
      </c>
      <c r="F205" s="215">
        <v>1</v>
      </c>
      <c r="G205" s="177"/>
      <c r="H205" s="139" t="str">
        <f t="shared" si="51"/>
        <v xml:space="preserve"> </v>
      </c>
      <c r="I205" s="225"/>
    </row>
    <row r="206" spans="2:230" s="171" customFormat="1" ht="15">
      <c r="B206" s="309"/>
      <c r="C206" s="165"/>
      <c r="D206" s="223"/>
      <c r="E206" s="165"/>
      <c r="F206" s="215"/>
      <c r="G206" s="177"/>
      <c r="H206" s="139"/>
      <c r="I206" s="225"/>
    </row>
    <row r="207" spans="2:230" s="171" customFormat="1" ht="38.25">
      <c r="B207" s="309" t="s">
        <v>380</v>
      </c>
      <c r="C207" s="165"/>
      <c r="D207" s="223" t="s">
        <v>381</v>
      </c>
      <c r="E207" s="165"/>
      <c r="F207" s="215"/>
      <c r="G207" s="177"/>
      <c r="H207" s="139"/>
      <c r="I207" s="225"/>
    </row>
    <row r="208" spans="2:230" s="171" customFormat="1" ht="15">
      <c r="B208" s="322"/>
      <c r="C208" s="134" t="s">
        <v>138</v>
      </c>
      <c r="D208" s="135" t="s">
        <v>382</v>
      </c>
      <c r="E208" s="136" t="s">
        <v>18</v>
      </c>
      <c r="F208" s="146">
        <v>1</v>
      </c>
      <c r="G208" s="177"/>
      <c r="H208" s="139" t="str">
        <f t="shared" ref="H208:H209" si="52">IF(G208=0," ",F208*G208)</f>
        <v xml:space="preserve"> </v>
      </c>
      <c r="I208" s="225"/>
    </row>
    <row r="209" spans="2:230" s="171" customFormat="1" ht="15">
      <c r="B209" s="322"/>
      <c r="C209" s="134" t="s">
        <v>138</v>
      </c>
      <c r="D209" s="135" t="s">
        <v>383</v>
      </c>
      <c r="E209" s="136" t="s">
        <v>18</v>
      </c>
      <c r="F209" s="146">
        <v>1</v>
      </c>
      <c r="G209" s="177"/>
      <c r="H209" s="139" t="str">
        <f t="shared" si="52"/>
        <v xml:space="preserve"> </v>
      </c>
      <c r="I209" s="225"/>
    </row>
    <row r="210" spans="2:230" s="133" customFormat="1" ht="15">
      <c r="B210" s="311"/>
      <c r="C210" s="134" t="s">
        <v>138</v>
      </c>
      <c r="D210" s="135" t="s">
        <v>384</v>
      </c>
      <c r="E210" s="136" t="s">
        <v>18</v>
      </c>
      <c r="F210" s="146">
        <v>1</v>
      </c>
      <c r="G210" s="177"/>
      <c r="H210" s="139" t="str">
        <f t="shared" si="51"/>
        <v xml:space="preserve"> </v>
      </c>
      <c r="I210" s="216"/>
    </row>
    <row r="211" spans="2:230" s="133" customFormat="1" ht="15">
      <c r="B211" s="311"/>
      <c r="C211" s="134" t="s">
        <v>138</v>
      </c>
      <c r="D211" s="135" t="s">
        <v>385</v>
      </c>
      <c r="E211" s="136" t="s">
        <v>18</v>
      </c>
      <c r="F211" s="146">
        <v>2</v>
      </c>
      <c r="G211" s="177"/>
      <c r="H211" s="139" t="str">
        <f t="shared" si="51"/>
        <v xml:space="preserve"> </v>
      </c>
      <c r="I211" s="216"/>
    </row>
    <row r="212" spans="2:230" s="133" customFormat="1" ht="15">
      <c r="B212" s="310"/>
      <c r="C212" s="145"/>
      <c r="E212" s="136"/>
      <c r="F212" s="146"/>
      <c r="G212" s="177"/>
      <c r="H212" s="139" t="str">
        <f t="shared" si="51"/>
        <v xml:space="preserve"> </v>
      </c>
      <c r="I212" s="216"/>
    </row>
    <row r="213" spans="2:230" s="133" customFormat="1" ht="38.25">
      <c r="B213" s="314" t="s">
        <v>386</v>
      </c>
      <c r="C213" s="136"/>
      <c r="D213" s="135" t="s">
        <v>387</v>
      </c>
      <c r="E213" s="136" t="s">
        <v>18</v>
      </c>
      <c r="F213" s="137">
        <v>6</v>
      </c>
      <c r="G213" s="177"/>
      <c r="H213" s="139" t="str">
        <f t="shared" si="51"/>
        <v xml:space="preserve"> </v>
      </c>
      <c r="AY213" s="172">
        <v>31.5</v>
      </c>
      <c r="AZ213" s="141">
        <v>18</v>
      </c>
      <c r="BA213" s="142"/>
      <c r="BB213" s="141">
        <f t="shared" ref="BB213:BB214" si="53">IF(F213=0," ",AZ213-(AZ213*BA213))</f>
        <v>18</v>
      </c>
      <c r="BC213" s="141">
        <f t="shared" ref="BC213:BC214" si="54">IF(F213=0," ",AZ213*F213)</f>
        <v>108</v>
      </c>
      <c r="BD213" s="141">
        <f t="shared" ref="BD213:BD214" si="55">IF(F213=0," ",BC213-(BC213*BA213))</f>
        <v>108</v>
      </c>
      <c r="BE213" s="140"/>
      <c r="BF213" s="142">
        <v>0.75</v>
      </c>
      <c r="BG213" s="143"/>
      <c r="BH213" s="143">
        <f t="shared" ref="BH213:BH214" si="56">IF(F213=0," ",IF(BF213=0,BG213,BB213*BF213))</f>
        <v>13.5</v>
      </c>
      <c r="BI213" s="143">
        <f t="shared" ref="BI213:BI214" si="57">IF(F213=0," ",IF(BF213=0,BG213*F213,BB213*BF213*F213))</f>
        <v>81</v>
      </c>
      <c r="BJ213" s="144"/>
      <c r="BK213" s="143">
        <f t="shared" ref="BK213:BK214" si="58">IF(F213=0," ",BB213+BH213)</f>
        <v>31.5</v>
      </c>
      <c r="BL213" s="143">
        <f t="shared" ref="BL213:BL214" si="59">IF(F213=0," ",BD213+BI213)</f>
        <v>189</v>
      </c>
    </row>
    <row r="214" spans="2:230" s="133" customFormat="1">
      <c r="B214" s="310"/>
      <c r="C214" s="145"/>
      <c r="E214" s="136"/>
      <c r="F214" s="146"/>
      <c r="G214" s="138"/>
      <c r="H214" s="139" t="str">
        <f t="shared" si="51"/>
        <v xml:space="preserve"> </v>
      </c>
      <c r="AY214" s="140"/>
      <c r="AZ214" s="141"/>
      <c r="BA214" s="142"/>
      <c r="BB214" s="141" t="str">
        <f t="shared" si="53"/>
        <v xml:space="preserve"> </v>
      </c>
      <c r="BC214" s="141" t="str">
        <f t="shared" si="54"/>
        <v xml:space="preserve"> </v>
      </c>
      <c r="BD214" s="141" t="str">
        <f t="shared" si="55"/>
        <v xml:space="preserve"> </v>
      </c>
      <c r="BE214" s="140"/>
      <c r="BF214" s="142"/>
      <c r="BG214" s="143"/>
      <c r="BH214" s="143" t="str">
        <f t="shared" si="56"/>
        <v xml:space="preserve"> </v>
      </c>
      <c r="BI214" s="143" t="str">
        <f t="shared" si="57"/>
        <v xml:space="preserve"> </v>
      </c>
      <c r="BJ214" s="144"/>
      <c r="BK214" s="143" t="str">
        <f t="shared" si="58"/>
        <v xml:space="preserve"> </v>
      </c>
      <c r="BL214" s="143" t="str">
        <f t="shared" si="59"/>
        <v xml:space="preserve"> </v>
      </c>
    </row>
    <row r="215" spans="2:230" s="133" customFormat="1" ht="25.5">
      <c r="B215" s="309" t="s">
        <v>388</v>
      </c>
      <c r="C215" s="165"/>
      <c r="D215" s="223" t="s">
        <v>389</v>
      </c>
      <c r="E215" s="165" t="s">
        <v>135</v>
      </c>
      <c r="F215" s="215">
        <v>12</v>
      </c>
      <c r="G215" s="177"/>
      <c r="H215" s="139" t="str">
        <f>IF(G215=0," ",F215*G215)</f>
        <v xml:space="preserve"> </v>
      </c>
      <c r="I215" s="217"/>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18"/>
      <c r="AM215" s="218"/>
      <c r="AN215" s="218"/>
      <c r="AO215" s="218"/>
      <c r="AP215" s="218"/>
      <c r="AQ215" s="218"/>
      <c r="AR215" s="218"/>
      <c r="AS215" s="218"/>
      <c r="AT215" s="218"/>
      <c r="AU215" s="218"/>
      <c r="AV215" s="218"/>
      <c r="AW215" s="218"/>
      <c r="AX215" s="218"/>
      <c r="AY215" s="218"/>
      <c r="AZ215" s="218"/>
      <c r="BA215" s="218"/>
      <c r="BB215" s="218"/>
      <c r="BC215" s="218"/>
      <c r="BD215" s="218"/>
      <c r="BE215" s="218"/>
      <c r="BF215" s="218"/>
      <c r="BG215" s="218"/>
      <c r="BH215" s="218"/>
      <c r="BI215" s="218"/>
      <c r="BJ215" s="218"/>
      <c r="BK215" s="218"/>
      <c r="BL215" s="218"/>
      <c r="BM215" s="218"/>
      <c r="BN215" s="218"/>
      <c r="BO215" s="218"/>
      <c r="BP215" s="218"/>
      <c r="BQ215" s="218"/>
      <c r="BR215" s="218"/>
      <c r="BS215" s="218"/>
      <c r="BT215" s="218"/>
      <c r="BU215" s="218"/>
      <c r="BV215" s="218"/>
      <c r="BW215" s="218"/>
      <c r="BX215" s="218"/>
      <c r="BY215" s="218"/>
      <c r="BZ215" s="218"/>
      <c r="CA215" s="218"/>
      <c r="CB215" s="218"/>
      <c r="CC215" s="218"/>
      <c r="CD215" s="218"/>
      <c r="CE215" s="218"/>
      <c r="CF215" s="218"/>
      <c r="CG215" s="218"/>
      <c r="CH215" s="218"/>
      <c r="CI215" s="218"/>
      <c r="CJ215" s="218"/>
      <c r="CK215" s="218"/>
      <c r="CL215" s="218"/>
      <c r="CM215" s="218"/>
      <c r="CN215" s="218"/>
      <c r="CO215" s="218"/>
      <c r="CP215" s="218"/>
      <c r="CQ215" s="218"/>
      <c r="CR215" s="218"/>
      <c r="CS215" s="218"/>
      <c r="CT215" s="218"/>
      <c r="CU215" s="218"/>
      <c r="CV215" s="218"/>
      <c r="CW215" s="218"/>
      <c r="CX215" s="218"/>
      <c r="CY215" s="218"/>
      <c r="CZ215" s="218"/>
      <c r="DA215" s="218"/>
      <c r="DB215" s="218"/>
      <c r="DC215" s="218"/>
      <c r="DD215" s="218"/>
      <c r="DE215" s="218"/>
      <c r="DF215" s="218"/>
      <c r="DG215" s="218"/>
      <c r="DH215" s="218"/>
      <c r="DI215" s="218"/>
      <c r="DJ215" s="218"/>
      <c r="DK215" s="218"/>
      <c r="DL215" s="218"/>
      <c r="DM215" s="218"/>
      <c r="DN215" s="218"/>
      <c r="DO215" s="218"/>
      <c r="DP215" s="218"/>
      <c r="DQ215" s="218"/>
      <c r="DR215" s="218"/>
      <c r="DS215" s="218"/>
      <c r="DT215" s="218"/>
      <c r="DU215" s="218"/>
      <c r="DV215" s="218"/>
      <c r="DW215" s="218"/>
      <c r="DX215" s="218"/>
      <c r="DY215" s="218"/>
      <c r="DZ215" s="218"/>
      <c r="EA215" s="218"/>
      <c r="EB215" s="218"/>
      <c r="EC215" s="218"/>
      <c r="ED215" s="218"/>
      <c r="EE215" s="218"/>
      <c r="EF215" s="218"/>
      <c r="EG215" s="218"/>
      <c r="EH215" s="218"/>
      <c r="EI215" s="218"/>
      <c r="EJ215" s="218"/>
      <c r="EK215" s="218"/>
      <c r="EL215" s="218"/>
      <c r="EM215" s="218"/>
      <c r="EN215" s="218"/>
      <c r="EO215" s="218"/>
      <c r="EP215" s="218"/>
      <c r="EQ215" s="218"/>
      <c r="ER215" s="218"/>
      <c r="ES215" s="218"/>
      <c r="ET215" s="218"/>
      <c r="EU215" s="218"/>
      <c r="EV215" s="218"/>
      <c r="EW215" s="218"/>
      <c r="EX215" s="218"/>
      <c r="EY215" s="218"/>
      <c r="EZ215" s="218"/>
      <c r="FA215" s="218"/>
      <c r="FB215" s="218"/>
      <c r="FC215" s="218"/>
      <c r="FD215" s="218"/>
      <c r="FE215" s="218"/>
      <c r="FF215" s="218"/>
      <c r="FG215" s="218"/>
      <c r="FH215" s="218"/>
      <c r="FI215" s="218"/>
      <c r="FJ215" s="218"/>
      <c r="FK215" s="218"/>
      <c r="FL215" s="218"/>
      <c r="FM215" s="218"/>
      <c r="FN215" s="218"/>
      <c r="FO215" s="218"/>
      <c r="FP215" s="218"/>
      <c r="FQ215" s="218"/>
      <c r="FR215" s="218"/>
      <c r="FS215" s="218"/>
      <c r="FT215" s="218"/>
      <c r="FU215" s="218"/>
      <c r="FV215" s="218"/>
      <c r="FW215" s="218"/>
      <c r="FX215" s="218"/>
      <c r="FY215" s="218"/>
      <c r="FZ215" s="218"/>
      <c r="GA215" s="218"/>
      <c r="GB215" s="218"/>
      <c r="GC215" s="218"/>
      <c r="GD215" s="218"/>
      <c r="GE215" s="218"/>
      <c r="GF215" s="218"/>
      <c r="GG215" s="218"/>
      <c r="GH215" s="218"/>
      <c r="GI215" s="218"/>
      <c r="GJ215" s="218"/>
      <c r="GK215" s="218"/>
      <c r="GL215" s="218"/>
      <c r="GM215" s="218"/>
      <c r="GN215" s="218"/>
      <c r="GO215" s="218"/>
      <c r="GP215" s="218"/>
      <c r="GQ215" s="218"/>
      <c r="GR215" s="218"/>
      <c r="GS215" s="218"/>
      <c r="GT215" s="218"/>
      <c r="GU215" s="218"/>
      <c r="GV215" s="218"/>
      <c r="GW215" s="218"/>
      <c r="GX215" s="218"/>
      <c r="GY215" s="218"/>
      <c r="GZ215" s="218"/>
      <c r="HA215" s="218"/>
      <c r="HB215" s="218"/>
      <c r="HC215" s="218"/>
      <c r="HD215" s="218"/>
      <c r="HE215" s="218"/>
      <c r="HF215" s="218"/>
      <c r="HG215" s="218"/>
      <c r="HH215" s="218"/>
      <c r="HI215" s="218"/>
      <c r="HJ215" s="218"/>
      <c r="HK215" s="218"/>
      <c r="HL215" s="218"/>
      <c r="HM215" s="218"/>
      <c r="HN215" s="218"/>
      <c r="HO215" s="218"/>
      <c r="HP215" s="218"/>
      <c r="HQ215" s="218"/>
      <c r="HR215" s="218"/>
      <c r="HS215" s="218"/>
      <c r="HT215" s="218"/>
      <c r="HU215" s="218"/>
      <c r="HV215" s="218"/>
    </row>
    <row r="216" spans="2:230" s="133" customFormat="1" ht="15">
      <c r="B216" s="310"/>
      <c r="C216" s="145"/>
      <c r="E216" s="136"/>
      <c r="F216" s="146"/>
      <c r="G216" s="177"/>
      <c r="H216" s="139"/>
      <c r="I216" s="216"/>
    </row>
    <row r="217" spans="2:230" s="133" customFormat="1" ht="25.5">
      <c r="B217" s="309" t="s">
        <v>390</v>
      </c>
      <c r="C217" s="165"/>
      <c r="D217" s="223" t="s">
        <v>391</v>
      </c>
      <c r="E217" s="165" t="s">
        <v>135</v>
      </c>
      <c r="F217" s="215">
        <v>5</v>
      </c>
      <c r="G217" s="177"/>
      <c r="H217" s="139" t="str">
        <f>IF(G217=0," ",F217*G217)</f>
        <v xml:space="preserve"> </v>
      </c>
      <c r="I217" s="217"/>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18"/>
      <c r="AL217" s="218"/>
      <c r="AM217" s="218"/>
      <c r="AN217" s="218"/>
      <c r="AO217" s="218"/>
      <c r="AP217" s="218"/>
      <c r="AQ217" s="218"/>
      <c r="AR217" s="218"/>
      <c r="AS217" s="218"/>
      <c r="AT217" s="218"/>
      <c r="AU217" s="218"/>
      <c r="AV217" s="218"/>
      <c r="AW217" s="218"/>
      <c r="AX217" s="218"/>
      <c r="AY217" s="218"/>
      <c r="AZ217" s="218"/>
      <c r="BA217" s="218"/>
      <c r="BB217" s="218"/>
      <c r="BC217" s="218"/>
      <c r="BD217" s="218"/>
      <c r="BE217" s="218"/>
      <c r="BF217" s="218"/>
      <c r="BG217" s="218"/>
      <c r="BH217" s="218"/>
      <c r="BI217" s="218"/>
      <c r="BJ217" s="218"/>
      <c r="BK217" s="218"/>
      <c r="BL217" s="218"/>
      <c r="BM217" s="218"/>
      <c r="BN217" s="218"/>
      <c r="BO217" s="218"/>
      <c r="BP217" s="218"/>
      <c r="BQ217" s="218"/>
      <c r="BR217" s="218"/>
      <c r="BS217" s="218"/>
      <c r="BT217" s="218"/>
      <c r="BU217" s="218"/>
      <c r="BV217" s="218"/>
      <c r="BW217" s="218"/>
      <c r="BX217" s="218"/>
      <c r="BY217" s="218"/>
      <c r="BZ217" s="218"/>
      <c r="CA217" s="218"/>
      <c r="CB217" s="218"/>
      <c r="CC217" s="218"/>
      <c r="CD217" s="218"/>
      <c r="CE217" s="218"/>
      <c r="CF217" s="218"/>
      <c r="CG217" s="218"/>
      <c r="CH217" s="218"/>
      <c r="CI217" s="218"/>
      <c r="CJ217" s="218"/>
      <c r="CK217" s="218"/>
      <c r="CL217" s="218"/>
      <c r="CM217" s="218"/>
      <c r="CN217" s="218"/>
      <c r="CO217" s="218"/>
      <c r="CP217" s="218"/>
      <c r="CQ217" s="218"/>
      <c r="CR217" s="218"/>
      <c r="CS217" s="218"/>
      <c r="CT217" s="218"/>
      <c r="CU217" s="218"/>
      <c r="CV217" s="218"/>
      <c r="CW217" s="218"/>
      <c r="CX217" s="218"/>
      <c r="CY217" s="218"/>
      <c r="CZ217" s="218"/>
      <c r="DA217" s="218"/>
      <c r="DB217" s="218"/>
      <c r="DC217" s="218"/>
      <c r="DD217" s="218"/>
      <c r="DE217" s="218"/>
      <c r="DF217" s="218"/>
      <c r="DG217" s="218"/>
      <c r="DH217" s="218"/>
      <c r="DI217" s="218"/>
      <c r="DJ217" s="218"/>
      <c r="DK217" s="218"/>
      <c r="DL217" s="218"/>
      <c r="DM217" s="218"/>
      <c r="DN217" s="218"/>
      <c r="DO217" s="218"/>
      <c r="DP217" s="218"/>
      <c r="DQ217" s="218"/>
      <c r="DR217" s="218"/>
      <c r="DS217" s="218"/>
      <c r="DT217" s="218"/>
      <c r="DU217" s="218"/>
      <c r="DV217" s="218"/>
      <c r="DW217" s="218"/>
      <c r="DX217" s="218"/>
      <c r="DY217" s="218"/>
      <c r="DZ217" s="218"/>
      <c r="EA217" s="218"/>
      <c r="EB217" s="218"/>
      <c r="EC217" s="218"/>
      <c r="ED217" s="218"/>
      <c r="EE217" s="218"/>
      <c r="EF217" s="218"/>
      <c r="EG217" s="218"/>
      <c r="EH217" s="218"/>
      <c r="EI217" s="218"/>
      <c r="EJ217" s="218"/>
      <c r="EK217" s="218"/>
      <c r="EL217" s="218"/>
      <c r="EM217" s="218"/>
      <c r="EN217" s="218"/>
      <c r="EO217" s="218"/>
      <c r="EP217" s="218"/>
      <c r="EQ217" s="218"/>
      <c r="ER217" s="218"/>
      <c r="ES217" s="218"/>
      <c r="ET217" s="218"/>
      <c r="EU217" s="218"/>
      <c r="EV217" s="218"/>
      <c r="EW217" s="218"/>
      <c r="EX217" s="218"/>
      <c r="EY217" s="218"/>
      <c r="EZ217" s="218"/>
      <c r="FA217" s="218"/>
      <c r="FB217" s="218"/>
      <c r="FC217" s="218"/>
      <c r="FD217" s="218"/>
      <c r="FE217" s="218"/>
      <c r="FF217" s="218"/>
      <c r="FG217" s="218"/>
      <c r="FH217" s="218"/>
      <c r="FI217" s="218"/>
      <c r="FJ217" s="218"/>
      <c r="FK217" s="218"/>
      <c r="FL217" s="218"/>
      <c r="FM217" s="218"/>
      <c r="FN217" s="218"/>
      <c r="FO217" s="218"/>
      <c r="FP217" s="218"/>
      <c r="FQ217" s="218"/>
      <c r="FR217" s="218"/>
      <c r="FS217" s="218"/>
      <c r="FT217" s="218"/>
      <c r="FU217" s="218"/>
      <c r="FV217" s="218"/>
      <c r="FW217" s="218"/>
      <c r="FX217" s="218"/>
      <c r="FY217" s="218"/>
      <c r="FZ217" s="218"/>
      <c r="GA217" s="218"/>
      <c r="GB217" s="218"/>
      <c r="GC217" s="218"/>
      <c r="GD217" s="218"/>
      <c r="GE217" s="218"/>
      <c r="GF217" s="218"/>
      <c r="GG217" s="218"/>
      <c r="GH217" s="218"/>
      <c r="GI217" s="218"/>
      <c r="GJ217" s="218"/>
      <c r="GK217" s="218"/>
      <c r="GL217" s="218"/>
      <c r="GM217" s="218"/>
      <c r="GN217" s="218"/>
      <c r="GO217" s="218"/>
      <c r="GP217" s="218"/>
      <c r="GQ217" s="218"/>
      <c r="GR217" s="218"/>
      <c r="GS217" s="218"/>
      <c r="GT217" s="218"/>
      <c r="GU217" s="218"/>
      <c r="GV217" s="218"/>
      <c r="GW217" s="218"/>
      <c r="GX217" s="218"/>
      <c r="GY217" s="218"/>
      <c r="GZ217" s="218"/>
      <c r="HA217" s="218"/>
      <c r="HB217" s="218"/>
      <c r="HC217" s="218"/>
      <c r="HD217" s="218"/>
      <c r="HE217" s="218"/>
      <c r="HF217" s="218"/>
      <c r="HG217" s="218"/>
      <c r="HH217" s="218"/>
      <c r="HI217" s="218"/>
      <c r="HJ217" s="218"/>
      <c r="HK217" s="218"/>
      <c r="HL217" s="218"/>
      <c r="HM217" s="218"/>
      <c r="HN217" s="218"/>
      <c r="HO217" s="218"/>
      <c r="HP217" s="218"/>
      <c r="HQ217" s="218"/>
      <c r="HR217" s="218"/>
      <c r="HS217" s="218"/>
      <c r="HT217" s="218"/>
      <c r="HU217" s="218"/>
      <c r="HV217" s="218"/>
    </row>
    <row r="218" spans="2:230" s="133" customFormat="1" ht="15">
      <c r="B218" s="310"/>
      <c r="C218" s="145"/>
      <c r="E218" s="136"/>
      <c r="F218" s="146"/>
      <c r="G218" s="177"/>
      <c r="H218" s="139"/>
      <c r="I218" s="216"/>
    </row>
    <row r="219" spans="2:230" s="133" customFormat="1" ht="25.5">
      <c r="B219" s="314" t="s">
        <v>392</v>
      </c>
      <c r="C219" s="136"/>
      <c r="D219" s="135" t="s">
        <v>393</v>
      </c>
      <c r="E219" s="136"/>
      <c r="F219" s="137"/>
      <c r="G219" s="177"/>
      <c r="H219" s="139"/>
      <c r="I219" s="216"/>
    </row>
    <row r="220" spans="2:230" s="133" customFormat="1" ht="15">
      <c r="B220" s="311"/>
      <c r="C220" s="134" t="s">
        <v>138</v>
      </c>
      <c r="D220" s="135" t="s">
        <v>557</v>
      </c>
      <c r="E220" s="136" t="s">
        <v>134</v>
      </c>
      <c r="F220" s="146">
        <v>20</v>
      </c>
      <c r="G220" s="177"/>
      <c r="H220" s="139" t="str">
        <f t="shared" si="51"/>
        <v xml:space="preserve"> </v>
      </c>
      <c r="I220" s="216"/>
    </row>
    <row r="221" spans="2:230" s="133" customFormat="1" ht="15">
      <c r="B221" s="311"/>
      <c r="C221" s="134" t="s">
        <v>138</v>
      </c>
      <c r="D221" s="135" t="s">
        <v>558</v>
      </c>
      <c r="E221" s="136" t="s">
        <v>134</v>
      </c>
      <c r="F221" s="146">
        <v>15</v>
      </c>
      <c r="G221" s="177"/>
      <c r="H221" s="139" t="str">
        <f t="shared" ref="H221" si="60">IF(G221=0," ",F221*G221)</f>
        <v xml:space="preserve"> </v>
      </c>
      <c r="I221" s="216"/>
    </row>
    <row r="222" spans="2:230" s="133" customFormat="1" ht="27">
      <c r="B222" s="311"/>
      <c r="C222" s="134" t="s">
        <v>138</v>
      </c>
      <c r="D222" s="135" t="s">
        <v>559</v>
      </c>
      <c r="E222" s="136" t="s">
        <v>134</v>
      </c>
      <c r="F222" s="146">
        <v>25</v>
      </c>
      <c r="G222" s="177"/>
      <c r="H222" s="139" t="str">
        <f t="shared" si="51"/>
        <v xml:space="preserve"> </v>
      </c>
      <c r="I222" s="216"/>
    </row>
    <row r="223" spans="2:230" s="133" customFormat="1" ht="15">
      <c r="B223" s="311"/>
      <c r="C223" s="134" t="s">
        <v>138</v>
      </c>
      <c r="D223" s="135" t="s">
        <v>394</v>
      </c>
      <c r="E223" s="136" t="s">
        <v>134</v>
      </c>
      <c r="F223" s="146">
        <v>28</v>
      </c>
      <c r="G223" s="177"/>
      <c r="H223" s="139" t="str">
        <f t="shared" si="51"/>
        <v xml:space="preserve"> </v>
      </c>
      <c r="I223" s="216"/>
    </row>
    <row r="224" spans="2:230" s="133" customFormat="1" ht="15">
      <c r="B224" s="311"/>
      <c r="C224" s="134" t="s">
        <v>138</v>
      </c>
      <c r="D224" s="135" t="s">
        <v>395</v>
      </c>
      <c r="E224" s="136" t="s">
        <v>134</v>
      </c>
      <c r="F224" s="146">
        <v>45</v>
      </c>
      <c r="G224" s="177"/>
      <c r="H224" s="139" t="str">
        <f t="shared" si="51"/>
        <v xml:space="preserve"> </v>
      </c>
      <c r="I224" s="216"/>
    </row>
    <row r="225" spans="2:256" s="133" customFormat="1" ht="27">
      <c r="B225" s="311"/>
      <c r="C225" s="134" t="s">
        <v>138</v>
      </c>
      <c r="D225" s="135" t="s">
        <v>396</v>
      </c>
      <c r="E225" s="136" t="s">
        <v>134</v>
      </c>
      <c r="F225" s="146">
        <v>18</v>
      </c>
      <c r="G225" s="177"/>
      <c r="H225" s="139" t="str">
        <f t="shared" si="51"/>
        <v xml:space="preserve"> </v>
      </c>
      <c r="I225" s="216"/>
    </row>
    <row r="226" spans="2:256" s="133" customFormat="1" ht="15">
      <c r="B226" s="311"/>
      <c r="C226" s="134" t="s">
        <v>138</v>
      </c>
      <c r="D226" s="135" t="s">
        <v>397</v>
      </c>
      <c r="E226" s="136" t="s">
        <v>134</v>
      </c>
      <c r="F226" s="146">
        <v>18</v>
      </c>
      <c r="G226" s="177"/>
      <c r="H226" s="139" t="str">
        <f t="shared" si="51"/>
        <v xml:space="preserve"> </v>
      </c>
      <c r="I226" s="216"/>
    </row>
    <row r="227" spans="2:256" s="133" customFormat="1" ht="15">
      <c r="B227" s="311"/>
      <c r="C227" s="134" t="s">
        <v>138</v>
      </c>
      <c r="D227" s="135" t="s">
        <v>398</v>
      </c>
      <c r="E227" s="136" t="s">
        <v>134</v>
      </c>
      <c r="F227" s="146">
        <v>45</v>
      </c>
      <c r="G227" s="177"/>
      <c r="H227" s="139" t="str">
        <f t="shared" si="51"/>
        <v xml:space="preserve"> </v>
      </c>
      <c r="I227" s="217"/>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8"/>
      <c r="AL227" s="218"/>
      <c r="AM227" s="218"/>
      <c r="AN227" s="218"/>
      <c r="AO227" s="218"/>
      <c r="AP227" s="218"/>
      <c r="AQ227" s="218"/>
      <c r="AR227" s="218"/>
      <c r="AS227" s="218"/>
      <c r="AT227" s="218"/>
      <c r="AU227" s="218"/>
      <c r="AV227" s="218"/>
      <c r="AW227" s="218"/>
      <c r="AX227" s="218"/>
      <c r="AY227" s="218"/>
      <c r="AZ227" s="218"/>
      <c r="BA227" s="218"/>
      <c r="BB227" s="218"/>
      <c r="BC227" s="218"/>
      <c r="BD227" s="218"/>
      <c r="BE227" s="218"/>
      <c r="BF227" s="218"/>
      <c r="BG227" s="218"/>
      <c r="BH227" s="218"/>
      <c r="BI227" s="218"/>
      <c r="BJ227" s="218"/>
      <c r="BK227" s="218"/>
      <c r="BL227" s="218"/>
      <c r="BM227" s="218"/>
      <c r="BN227" s="218"/>
      <c r="BO227" s="218"/>
      <c r="BP227" s="218"/>
      <c r="BQ227" s="218"/>
      <c r="BR227" s="218"/>
      <c r="BS227" s="218"/>
      <c r="BT227" s="218"/>
      <c r="BU227" s="218"/>
      <c r="BV227" s="218"/>
      <c r="BW227" s="218"/>
      <c r="BX227" s="218"/>
      <c r="BY227" s="218"/>
      <c r="BZ227" s="218"/>
      <c r="CA227" s="218"/>
      <c r="CB227" s="218"/>
      <c r="CC227" s="218"/>
      <c r="CD227" s="218"/>
      <c r="CE227" s="218"/>
      <c r="CF227" s="218"/>
      <c r="CG227" s="218"/>
      <c r="CH227" s="218"/>
      <c r="CI227" s="218"/>
      <c r="CJ227" s="218"/>
      <c r="CK227" s="218"/>
      <c r="CL227" s="218"/>
      <c r="CM227" s="218"/>
      <c r="CN227" s="218"/>
      <c r="CO227" s="218"/>
      <c r="CP227" s="218"/>
      <c r="CQ227" s="218"/>
      <c r="CR227" s="218"/>
      <c r="CS227" s="218"/>
      <c r="CT227" s="218"/>
      <c r="CU227" s="218"/>
      <c r="CV227" s="218"/>
      <c r="CW227" s="218"/>
      <c r="CX227" s="218"/>
      <c r="CY227" s="218"/>
      <c r="CZ227" s="218"/>
      <c r="DA227" s="218"/>
      <c r="DB227" s="218"/>
      <c r="DC227" s="218"/>
      <c r="DD227" s="218"/>
      <c r="DE227" s="218"/>
      <c r="DF227" s="218"/>
      <c r="DG227" s="218"/>
      <c r="DH227" s="218"/>
      <c r="DI227" s="218"/>
      <c r="DJ227" s="218"/>
      <c r="DK227" s="218"/>
      <c r="DL227" s="218"/>
      <c r="DM227" s="218"/>
      <c r="DN227" s="218"/>
      <c r="DO227" s="218"/>
      <c r="DP227" s="218"/>
      <c r="DQ227" s="218"/>
      <c r="DR227" s="218"/>
      <c r="DS227" s="218"/>
      <c r="DT227" s="218"/>
      <c r="DU227" s="218"/>
      <c r="DV227" s="218"/>
      <c r="DW227" s="218"/>
      <c r="DX227" s="218"/>
      <c r="DY227" s="218"/>
      <c r="DZ227" s="218"/>
      <c r="EA227" s="218"/>
      <c r="EB227" s="218"/>
      <c r="EC227" s="218"/>
      <c r="ED227" s="218"/>
      <c r="EE227" s="218"/>
      <c r="EF227" s="218"/>
      <c r="EG227" s="218"/>
      <c r="EH227" s="218"/>
      <c r="EI227" s="218"/>
      <c r="EJ227" s="218"/>
      <c r="EK227" s="218"/>
      <c r="EL227" s="218"/>
      <c r="EM227" s="218"/>
      <c r="EN227" s="218"/>
      <c r="EO227" s="218"/>
      <c r="EP227" s="218"/>
      <c r="EQ227" s="218"/>
      <c r="ER227" s="218"/>
      <c r="ES227" s="218"/>
      <c r="ET227" s="218"/>
      <c r="EU227" s="218"/>
      <c r="EV227" s="218"/>
      <c r="EW227" s="218"/>
      <c r="EX227" s="218"/>
      <c r="EY227" s="218"/>
      <c r="EZ227" s="218"/>
      <c r="FA227" s="218"/>
      <c r="FB227" s="218"/>
      <c r="FC227" s="218"/>
      <c r="FD227" s="218"/>
      <c r="FE227" s="218"/>
      <c r="FF227" s="218"/>
      <c r="FG227" s="218"/>
      <c r="FH227" s="218"/>
      <c r="FI227" s="218"/>
      <c r="FJ227" s="218"/>
      <c r="FK227" s="218"/>
      <c r="FL227" s="218"/>
      <c r="FM227" s="218"/>
      <c r="FN227" s="218"/>
      <c r="FO227" s="218"/>
      <c r="FP227" s="218"/>
      <c r="FQ227" s="218"/>
      <c r="FR227" s="218"/>
      <c r="FS227" s="218"/>
      <c r="FT227" s="218"/>
      <c r="FU227" s="218"/>
      <c r="FV227" s="218"/>
      <c r="FW227" s="218"/>
      <c r="FX227" s="218"/>
      <c r="FY227" s="218"/>
      <c r="FZ227" s="218"/>
      <c r="GA227" s="218"/>
      <c r="GB227" s="218"/>
      <c r="GC227" s="218"/>
      <c r="GD227" s="218"/>
      <c r="GE227" s="218"/>
      <c r="GF227" s="218"/>
      <c r="GG227" s="218"/>
      <c r="GH227" s="218"/>
      <c r="GI227" s="218"/>
      <c r="GJ227" s="218"/>
      <c r="GK227" s="218"/>
      <c r="GL227" s="218"/>
      <c r="GM227" s="218"/>
      <c r="GN227" s="218"/>
      <c r="GO227" s="218"/>
      <c r="GP227" s="218"/>
      <c r="GQ227" s="218"/>
      <c r="GR227" s="218"/>
      <c r="GS227" s="218"/>
      <c r="GT227" s="218"/>
      <c r="GU227" s="218"/>
      <c r="GV227" s="218"/>
      <c r="GW227" s="218"/>
      <c r="GX227" s="218"/>
      <c r="GY227" s="218"/>
      <c r="GZ227" s="218"/>
      <c r="HA227" s="218"/>
      <c r="HB227" s="218"/>
      <c r="HC227" s="218"/>
      <c r="HD227" s="218"/>
      <c r="HE227" s="218"/>
      <c r="HF227" s="218"/>
      <c r="HG227" s="218"/>
      <c r="HH227" s="218"/>
      <c r="HI227" s="218"/>
      <c r="HJ227" s="218"/>
      <c r="HK227" s="218"/>
      <c r="HL227" s="218"/>
      <c r="HM227" s="218"/>
      <c r="HN227" s="218"/>
      <c r="HO227" s="218"/>
      <c r="HP227" s="218"/>
      <c r="HQ227" s="218"/>
      <c r="HR227" s="218"/>
      <c r="HS227" s="218"/>
      <c r="HT227" s="218"/>
      <c r="HU227" s="218"/>
      <c r="HV227" s="218"/>
    </row>
    <row r="228" spans="2:256" s="133" customFormat="1" ht="14.25">
      <c r="B228" s="311"/>
      <c r="C228" s="134" t="s">
        <v>138</v>
      </c>
      <c r="D228" s="135" t="s">
        <v>399</v>
      </c>
      <c r="E228" s="136" t="s">
        <v>134</v>
      </c>
      <c r="F228" s="146">
        <v>75</v>
      </c>
      <c r="G228" s="177"/>
      <c r="H228" s="139" t="str">
        <f t="shared" si="51"/>
        <v xml:space="preserve"> </v>
      </c>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8"/>
      <c r="AX228" s="218"/>
      <c r="AY228" s="172">
        <v>1.22</v>
      </c>
      <c r="AZ228" s="187">
        <v>0.61</v>
      </c>
      <c r="BA228" s="188"/>
      <c r="BB228" s="141">
        <f t="shared" ref="BB228:BB231" si="61">IF(F228=0," ",AZ228-(AZ228*BA228))</f>
        <v>0.61</v>
      </c>
      <c r="BC228" s="141">
        <f t="shared" ref="BC228:BC231" si="62">IF(F228=0," ",AZ228*F228)</f>
        <v>45.75</v>
      </c>
      <c r="BD228" s="141">
        <f t="shared" ref="BD228:BD231" si="63">IF(F228=0," ",BC228-(BC228*BA228))</f>
        <v>45.75</v>
      </c>
      <c r="BE228" s="227"/>
      <c r="BF228" s="188">
        <v>1</v>
      </c>
      <c r="BG228" s="143"/>
      <c r="BH228" s="143">
        <f t="shared" ref="BH228:BH231" si="64">IF(F228=0," ",IF(BF228=0,BG228,BB228*BF228))</f>
        <v>0.61</v>
      </c>
      <c r="BI228" s="143">
        <f t="shared" ref="BI228:BI231" si="65">IF(F228=0," ",IF(BF228=0,BG228*F228,BB228*BF228*F228))</f>
        <v>45.75</v>
      </c>
      <c r="BJ228" s="228"/>
      <c r="BK228" s="143">
        <f t="shared" ref="BK228:BK231" si="66">IF(F228=0," ",BB228+BH228)</f>
        <v>1.22</v>
      </c>
      <c r="BL228" s="143">
        <f t="shared" ref="BL228:BL231" si="67">IF(F228=0," ",BD228+BI228)</f>
        <v>91.5</v>
      </c>
      <c r="BM228" s="218"/>
      <c r="BN228" s="218"/>
      <c r="BO228" s="218"/>
      <c r="BP228" s="218"/>
      <c r="BQ228" s="218"/>
      <c r="BR228" s="218"/>
      <c r="BS228" s="218"/>
      <c r="BT228" s="218"/>
      <c r="BU228" s="218"/>
      <c r="BV228" s="218"/>
      <c r="BW228" s="218"/>
      <c r="BX228" s="218"/>
      <c r="BY228" s="218"/>
      <c r="BZ228" s="218"/>
      <c r="CA228" s="218"/>
      <c r="CB228" s="218"/>
      <c r="CC228" s="218"/>
      <c r="CD228" s="218"/>
      <c r="CE228" s="218"/>
      <c r="CF228" s="218"/>
      <c r="CG228" s="218"/>
      <c r="CH228" s="218"/>
      <c r="CI228" s="218"/>
      <c r="CJ228" s="218"/>
      <c r="CK228" s="218"/>
      <c r="CL228" s="218"/>
      <c r="CM228" s="218"/>
      <c r="CN228" s="218"/>
      <c r="CO228" s="218"/>
      <c r="CP228" s="218"/>
      <c r="CQ228" s="218"/>
      <c r="CR228" s="218"/>
      <c r="CS228" s="218"/>
      <c r="CT228" s="218"/>
      <c r="CU228" s="218"/>
      <c r="CV228" s="218"/>
      <c r="CW228" s="218"/>
      <c r="CX228" s="218"/>
      <c r="CY228" s="218"/>
      <c r="CZ228" s="218"/>
      <c r="DA228" s="218"/>
      <c r="DB228" s="218"/>
      <c r="DC228" s="218"/>
      <c r="DD228" s="218"/>
      <c r="DE228" s="218"/>
      <c r="DF228" s="218"/>
      <c r="DG228" s="218"/>
      <c r="DH228" s="218"/>
      <c r="DI228" s="218"/>
      <c r="DJ228" s="218"/>
      <c r="DK228" s="218"/>
      <c r="DL228" s="218"/>
      <c r="DM228" s="218"/>
      <c r="DN228" s="218"/>
      <c r="DO228" s="218"/>
      <c r="DP228" s="218"/>
      <c r="DQ228" s="218"/>
      <c r="DR228" s="218"/>
      <c r="DS228" s="218"/>
      <c r="DT228" s="218"/>
      <c r="DU228" s="218"/>
      <c r="DV228" s="218"/>
      <c r="DW228" s="218"/>
      <c r="DX228" s="218"/>
      <c r="DY228" s="218"/>
      <c r="DZ228" s="218"/>
      <c r="EA228" s="218"/>
      <c r="EB228" s="218"/>
      <c r="EC228" s="218"/>
      <c r="ED228" s="218"/>
      <c r="EE228" s="218"/>
      <c r="EF228" s="218"/>
      <c r="EG228" s="218"/>
      <c r="EH228" s="218"/>
      <c r="EI228" s="218"/>
      <c r="EJ228" s="218"/>
      <c r="EK228" s="218"/>
      <c r="EL228" s="218"/>
      <c r="EM228" s="218"/>
      <c r="EN228" s="218"/>
      <c r="EO228" s="218"/>
      <c r="EP228" s="218"/>
      <c r="EQ228" s="218"/>
      <c r="ER228" s="218"/>
      <c r="ES228" s="218"/>
      <c r="ET228" s="218"/>
      <c r="EU228" s="218"/>
      <c r="EV228" s="218"/>
      <c r="EW228" s="218"/>
      <c r="EX228" s="218"/>
      <c r="EY228" s="218"/>
      <c r="EZ228" s="218"/>
      <c r="FA228" s="218"/>
      <c r="FB228" s="218"/>
      <c r="FC228" s="218"/>
      <c r="FD228" s="218"/>
      <c r="FE228" s="218"/>
      <c r="FF228" s="218"/>
      <c r="FG228" s="218"/>
      <c r="FH228" s="218"/>
      <c r="FI228" s="218"/>
      <c r="FJ228" s="218"/>
      <c r="FK228" s="218"/>
      <c r="FL228" s="218"/>
      <c r="FM228" s="218"/>
      <c r="FN228" s="218"/>
      <c r="FO228" s="218"/>
      <c r="FP228" s="218"/>
      <c r="FQ228" s="218"/>
      <c r="FR228" s="218"/>
      <c r="FS228" s="218"/>
      <c r="FT228" s="218"/>
      <c r="FU228" s="218"/>
      <c r="FV228" s="218"/>
      <c r="FW228" s="218"/>
      <c r="FX228" s="218"/>
      <c r="FY228" s="218"/>
      <c r="FZ228" s="218"/>
      <c r="GA228" s="218"/>
      <c r="GB228" s="218"/>
      <c r="GC228" s="218"/>
      <c r="GD228" s="218"/>
      <c r="GE228" s="218"/>
      <c r="GF228" s="218"/>
      <c r="GG228" s="218"/>
      <c r="GH228" s="218"/>
      <c r="GI228" s="218"/>
      <c r="GJ228" s="218"/>
      <c r="GK228" s="218"/>
      <c r="GL228" s="218"/>
      <c r="GM228" s="218"/>
      <c r="GN228" s="218"/>
      <c r="GO228" s="218"/>
      <c r="GP228" s="218"/>
      <c r="GQ228" s="218"/>
      <c r="GR228" s="218"/>
      <c r="GS228" s="218"/>
      <c r="GT228" s="218"/>
      <c r="GU228" s="218"/>
      <c r="GV228" s="218"/>
      <c r="GW228" s="218"/>
      <c r="GX228" s="218"/>
      <c r="GY228" s="218"/>
      <c r="GZ228" s="218"/>
      <c r="HA228" s="218"/>
      <c r="HB228" s="218"/>
      <c r="HC228" s="218"/>
      <c r="HD228" s="218"/>
      <c r="HE228" s="218"/>
      <c r="HF228" s="218"/>
      <c r="HG228" s="218"/>
      <c r="HH228" s="218"/>
      <c r="HI228" s="218"/>
      <c r="HJ228" s="218"/>
      <c r="HK228" s="218"/>
      <c r="HL228" s="218"/>
      <c r="HM228" s="218"/>
      <c r="HN228" s="218"/>
      <c r="HO228" s="218"/>
      <c r="HP228" s="218"/>
      <c r="HQ228" s="218"/>
      <c r="HR228" s="218"/>
      <c r="HS228" s="218"/>
      <c r="HT228" s="218"/>
      <c r="HU228" s="218"/>
      <c r="HV228" s="218"/>
      <c r="HW228" s="218"/>
      <c r="HX228" s="218"/>
      <c r="HY228" s="218"/>
      <c r="HZ228" s="218"/>
      <c r="IA228" s="218"/>
      <c r="IB228" s="218"/>
      <c r="IC228" s="218"/>
      <c r="ID228" s="218"/>
      <c r="IE228" s="218"/>
      <c r="IF228" s="218"/>
      <c r="IG228" s="218"/>
      <c r="IH228" s="218"/>
      <c r="II228" s="218"/>
      <c r="IJ228" s="218"/>
      <c r="IK228" s="218"/>
      <c r="IL228" s="218"/>
      <c r="IM228" s="218"/>
      <c r="IN228" s="218"/>
      <c r="IO228" s="218"/>
      <c r="IP228" s="218"/>
      <c r="IQ228" s="218"/>
      <c r="IR228" s="218"/>
      <c r="IS228" s="218"/>
      <c r="IT228" s="218"/>
      <c r="IU228" s="218"/>
      <c r="IV228" s="218"/>
    </row>
    <row r="229" spans="2:256" s="133" customFormat="1" ht="14.25">
      <c r="B229" s="311"/>
      <c r="C229" s="134" t="s">
        <v>138</v>
      </c>
      <c r="D229" s="135" t="s">
        <v>400</v>
      </c>
      <c r="E229" s="136" t="s">
        <v>134</v>
      </c>
      <c r="F229" s="146">
        <v>68</v>
      </c>
      <c r="G229" s="177"/>
      <c r="H229" s="139" t="str">
        <f t="shared" si="51"/>
        <v xml:space="preserve"> </v>
      </c>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c r="AR229" s="218"/>
      <c r="AS229" s="218"/>
      <c r="AT229" s="218"/>
      <c r="AU229" s="218"/>
      <c r="AV229" s="218"/>
      <c r="AW229" s="218"/>
      <c r="AX229" s="218"/>
      <c r="AY229" s="172">
        <v>1.5</v>
      </c>
      <c r="AZ229" s="187">
        <v>0.75</v>
      </c>
      <c r="BA229" s="188"/>
      <c r="BB229" s="141">
        <f t="shared" si="61"/>
        <v>0.75</v>
      </c>
      <c r="BC229" s="141">
        <f t="shared" si="62"/>
        <v>51</v>
      </c>
      <c r="BD229" s="141">
        <f t="shared" si="63"/>
        <v>51</v>
      </c>
      <c r="BE229" s="227"/>
      <c r="BF229" s="188">
        <v>1</v>
      </c>
      <c r="BG229" s="143"/>
      <c r="BH229" s="143">
        <f t="shared" si="64"/>
        <v>0.75</v>
      </c>
      <c r="BI229" s="143">
        <f t="shared" si="65"/>
        <v>51</v>
      </c>
      <c r="BJ229" s="228"/>
      <c r="BK229" s="143">
        <f t="shared" si="66"/>
        <v>1.5</v>
      </c>
      <c r="BL229" s="143">
        <f t="shared" si="67"/>
        <v>102</v>
      </c>
      <c r="BM229" s="218"/>
      <c r="BN229" s="218"/>
      <c r="BO229" s="218"/>
      <c r="BP229" s="218"/>
      <c r="BQ229" s="218"/>
      <c r="BR229" s="218"/>
      <c r="BS229" s="218"/>
      <c r="BT229" s="218"/>
      <c r="BU229" s="218"/>
      <c r="BV229" s="218"/>
      <c r="BW229" s="218"/>
      <c r="BX229" s="218"/>
      <c r="BY229" s="218"/>
      <c r="BZ229" s="218"/>
      <c r="CA229" s="218"/>
      <c r="CB229" s="218"/>
      <c r="CC229" s="218"/>
      <c r="CD229" s="218"/>
      <c r="CE229" s="218"/>
      <c r="CF229" s="218"/>
      <c r="CG229" s="218"/>
      <c r="CH229" s="218"/>
      <c r="CI229" s="218"/>
      <c r="CJ229" s="218"/>
      <c r="CK229" s="218"/>
      <c r="CL229" s="218"/>
      <c r="CM229" s="218"/>
      <c r="CN229" s="218"/>
      <c r="CO229" s="218"/>
      <c r="CP229" s="218"/>
      <c r="CQ229" s="218"/>
      <c r="CR229" s="218"/>
      <c r="CS229" s="218"/>
      <c r="CT229" s="218"/>
      <c r="CU229" s="218"/>
      <c r="CV229" s="218"/>
      <c r="CW229" s="218"/>
      <c r="CX229" s="218"/>
      <c r="CY229" s="218"/>
      <c r="CZ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18"/>
      <c r="DX229" s="218"/>
      <c r="DY229" s="218"/>
      <c r="DZ229" s="218"/>
      <c r="EA229" s="218"/>
      <c r="EB229" s="218"/>
      <c r="EC229" s="218"/>
      <c r="ED229" s="218"/>
      <c r="EE229" s="218"/>
      <c r="EF229" s="218"/>
      <c r="EG229" s="218"/>
      <c r="EH229" s="218"/>
      <c r="EI229" s="218"/>
      <c r="EJ229" s="218"/>
      <c r="EK229" s="218"/>
      <c r="EL229" s="218"/>
      <c r="EM229" s="218"/>
      <c r="EN229" s="218"/>
      <c r="EO229" s="218"/>
      <c r="EP229" s="218"/>
      <c r="EQ229" s="218"/>
      <c r="ER229" s="218"/>
      <c r="ES229" s="218"/>
      <c r="ET229" s="218"/>
      <c r="EU229" s="218"/>
      <c r="EV229" s="218"/>
      <c r="EW229" s="218"/>
      <c r="EX229" s="218"/>
      <c r="EY229" s="218"/>
      <c r="EZ229" s="218"/>
      <c r="FA229" s="218"/>
      <c r="FB229" s="218"/>
      <c r="FC229" s="218"/>
      <c r="FD229" s="218"/>
      <c r="FE229" s="218"/>
      <c r="FF229" s="218"/>
      <c r="FG229" s="218"/>
      <c r="FH229" s="218"/>
      <c r="FI229" s="218"/>
      <c r="FJ229" s="218"/>
      <c r="FK229" s="218"/>
      <c r="FL229" s="218"/>
      <c r="FM229" s="218"/>
      <c r="FN229" s="218"/>
      <c r="FO229" s="218"/>
      <c r="FP229" s="218"/>
      <c r="FQ229" s="218"/>
      <c r="FR229" s="218"/>
      <c r="FS229" s="218"/>
      <c r="FT229" s="218"/>
      <c r="FU229" s="218"/>
      <c r="FV229" s="218"/>
      <c r="FW229" s="218"/>
      <c r="FX229" s="218"/>
      <c r="FY229" s="218"/>
      <c r="FZ229" s="218"/>
      <c r="GA229" s="218"/>
      <c r="GB229" s="218"/>
      <c r="GC229" s="218"/>
      <c r="GD229" s="218"/>
      <c r="GE229" s="218"/>
      <c r="GF229" s="218"/>
      <c r="GG229" s="218"/>
      <c r="GH229" s="218"/>
      <c r="GI229" s="218"/>
      <c r="GJ229" s="218"/>
      <c r="GK229" s="218"/>
      <c r="GL229" s="218"/>
      <c r="GM229" s="218"/>
      <c r="GN229" s="218"/>
      <c r="GO229" s="218"/>
      <c r="GP229" s="218"/>
      <c r="GQ229" s="218"/>
      <c r="GR229" s="218"/>
      <c r="GS229" s="218"/>
      <c r="GT229" s="218"/>
      <c r="GU229" s="218"/>
      <c r="GV229" s="218"/>
      <c r="GW229" s="218"/>
      <c r="GX229" s="218"/>
      <c r="GY229" s="218"/>
      <c r="GZ229" s="218"/>
      <c r="HA229" s="218"/>
      <c r="HB229" s="218"/>
      <c r="HC229" s="218"/>
      <c r="HD229" s="218"/>
      <c r="HE229" s="218"/>
      <c r="HF229" s="218"/>
      <c r="HG229" s="218"/>
      <c r="HH229" s="218"/>
      <c r="HI229" s="218"/>
      <c r="HJ229" s="218"/>
      <c r="HK229" s="218"/>
      <c r="HL229" s="218"/>
      <c r="HM229" s="218"/>
      <c r="HN229" s="218"/>
      <c r="HO229" s="218"/>
      <c r="HP229" s="218"/>
      <c r="HQ229" s="218"/>
      <c r="HR229" s="218"/>
      <c r="HS229" s="218"/>
      <c r="HT229" s="218"/>
      <c r="HU229" s="218"/>
      <c r="HV229" s="218"/>
      <c r="HW229" s="218"/>
      <c r="HX229" s="218"/>
      <c r="HY229" s="218"/>
      <c r="HZ229" s="218"/>
      <c r="IA229" s="218"/>
      <c r="IB229" s="218"/>
      <c r="IC229" s="218"/>
      <c r="ID229" s="218"/>
      <c r="IE229" s="218"/>
      <c r="IF229" s="218"/>
      <c r="IG229" s="218"/>
      <c r="IH229" s="218"/>
      <c r="II229" s="218"/>
      <c r="IJ229" s="218"/>
      <c r="IK229" s="218"/>
      <c r="IL229" s="218"/>
      <c r="IM229" s="218"/>
      <c r="IN229" s="218"/>
      <c r="IO229" s="218"/>
      <c r="IP229" s="218"/>
      <c r="IQ229" s="218"/>
      <c r="IR229" s="218"/>
      <c r="IS229" s="218"/>
      <c r="IT229" s="218"/>
      <c r="IU229" s="218"/>
      <c r="IV229" s="218"/>
    </row>
    <row r="230" spans="2:256" s="133" customFormat="1" ht="14.25">
      <c r="B230" s="311"/>
      <c r="C230" s="134" t="s">
        <v>138</v>
      </c>
      <c r="D230" s="135" t="s">
        <v>401</v>
      </c>
      <c r="E230" s="136" t="s">
        <v>134</v>
      </c>
      <c r="F230" s="146">
        <v>75</v>
      </c>
      <c r="G230" s="177"/>
      <c r="H230" s="139" t="str">
        <f t="shared" si="51"/>
        <v xml:space="preserve"> </v>
      </c>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8"/>
      <c r="AL230" s="218"/>
      <c r="AM230" s="218"/>
      <c r="AN230" s="218"/>
      <c r="AO230" s="218"/>
      <c r="AP230" s="218"/>
      <c r="AQ230" s="218"/>
      <c r="AR230" s="218"/>
      <c r="AS230" s="218"/>
      <c r="AT230" s="218"/>
      <c r="AU230" s="218"/>
      <c r="AV230" s="218"/>
      <c r="AW230" s="218"/>
      <c r="AX230" s="218"/>
      <c r="AY230" s="172">
        <v>1.94</v>
      </c>
      <c r="AZ230" s="187">
        <v>0.97</v>
      </c>
      <c r="BA230" s="188"/>
      <c r="BB230" s="141">
        <f t="shared" si="61"/>
        <v>0.97</v>
      </c>
      <c r="BC230" s="141">
        <f t="shared" si="62"/>
        <v>72.75</v>
      </c>
      <c r="BD230" s="141">
        <f t="shared" si="63"/>
        <v>72.75</v>
      </c>
      <c r="BE230" s="227"/>
      <c r="BF230" s="188">
        <v>1</v>
      </c>
      <c r="BG230" s="143"/>
      <c r="BH230" s="143">
        <f t="shared" si="64"/>
        <v>0.97</v>
      </c>
      <c r="BI230" s="143">
        <f t="shared" si="65"/>
        <v>72.75</v>
      </c>
      <c r="BJ230" s="228"/>
      <c r="BK230" s="143">
        <f t="shared" si="66"/>
        <v>1.94</v>
      </c>
      <c r="BL230" s="143">
        <f t="shared" si="67"/>
        <v>145.5</v>
      </c>
      <c r="BM230" s="218"/>
      <c r="BN230" s="218"/>
      <c r="BO230" s="218"/>
      <c r="BP230" s="218"/>
      <c r="BQ230" s="218"/>
      <c r="BR230" s="218"/>
      <c r="BS230" s="218"/>
      <c r="BT230" s="218"/>
      <c r="BU230" s="218"/>
      <c r="BV230" s="218"/>
      <c r="BW230" s="218"/>
      <c r="BX230" s="218"/>
      <c r="BY230" s="218"/>
      <c r="BZ230" s="218"/>
      <c r="CA230" s="218"/>
      <c r="CB230" s="218"/>
      <c r="CC230" s="218"/>
      <c r="CD230" s="218"/>
      <c r="CE230" s="218"/>
      <c r="CF230" s="218"/>
      <c r="CG230" s="218"/>
      <c r="CH230" s="218"/>
      <c r="CI230" s="218"/>
      <c r="CJ230" s="218"/>
      <c r="CK230" s="218"/>
      <c r="CL230" s="218"/>
      <c r="CM230" s="218"/>
      <c r="CN230" s="218"/>
      <c r="CO230" s="218"/>
      <c r="CP230" s="218"/>
      <c r="CQ230" s="218"/>
      <c r="CR230" s="218"/>
      <c r="CS230" s="218"/>
      <c r="CT230" s="218"/>
      <c r="CU230" s="218"/>
      <c r="CV230" s="218"/>
      <c r="CW230" s="218"/>
      <c r="CX230" s="218"/>
      <c r="CY230" s="218"/>
      <c r="CZ230" s="218"/>
      <c r="DA230" s="218"/>
      <c r="DB230" s="218"/>
      <c r="DC230" s="218"/>
      <c r="DD230" s="218"/>
      <c r="DE230" s="218"/>
      <c r="DF230" s="218"/>
      <c r="DG230" s="218"/>
      <c r="DH230" s="218"/>
      <c r="DI230" s="218"/>
      <c r="DJ230" s="218"/>
      <c r="DK230" s="218"/>
      <c r="DL230" s="218"/>
      <c r="DM230" s="218"/>
      <c r="DN230" s="218"/>
      <c r="DO230" s="218"/>
      <c r="DP230" s="218"/>
      <c r="DQ230" s="218"/>
      <c r="DR230" s="218"/>
      <c r="DS230" s="218"/>
      <c r="DT230" s="218"/>
      <c r="DU230" s="218"/>
      <c r="DV230" s="218"/>
      <c r="DW230" s="218"/>
      <c r="DX230" s="218"/>
      <c r="DY230" s="218"/>
      <c r="DZ230" s="218"/>
      <c r="EA230" s="218"/>
      <c r="EB230" s="218"/>
      <c r="EC230" s="218"/>
      <c r="ED230" s="218"/>
      <c r="EE230" s="218"/>
      <c r="EF230" s="218"/>
      <c r="EG230" s="218"/>
      <c r="EH230" s="218"/>
      <c r="EI230" s="218"/>
      <c r="EJ230" s="218"/>
      <c r="EK230" s="218"/>
      <c r="EL230" s="218"/>
      <c r="EM230" s="218"/>
      <c r="EN230" s="218"/>
      <c r="EO230" s="218"/>
      <c r="EP230" s="218"/>
      <c r="EQ230" s="218"/>
      <c r="ER230" s="218"/>
      <c r="ES230" s="218"/>
      <c r="ET230" s="218"/>
      <c r="EU230" s="218"/>
      <c r="EV230" s="218"/>
      <c r="EW230" s="218"/>
      <c r="EX230" s="218"/>
      <c r="EY230" s="218"/>
      <c r="EZ230" s="218"/>
      <c r="FA230" s="218"/>
      <c r="FB230" s="218"/>
      <c r="FC230" s="218"/>
      <c r="FD230" s="218"/>
      <c r="FE230" s="218"/>
      <c r="FF230" s="218"/>
      <c r="FG230" s="218"/>
      <c r="FH230" s="218"/>
      <c r="FI230" s="218"/>
      <c r="FJ230" s="218"/>
      <c r="FK230" s="218"/>
      <c r="FL230" s="218"/>
      <c r="FM230" s="218"/>
      <c r="FN230" s="218"/>
      <c r="FO230" s="218"/>
      <c r="FP230" s="218"/>
      <c r="FQ230" s="218"/>
      <c r="FR230" s="218"/>
      <c r="FS230" s="218"/>
      <c r="FT230" s="218"/>
      <c r="FU230" s="218"/>
      <c r="FV230" s="218"/>
      <c r="FW230" s="218"/>
      <c r="FX230" s="218"/>
      <c r="FY230" s="218"/>
      <c r="FZ230" s="218"/>
      <c r="GA230" s="218"/>
      <c r="GB230" s="218"/>
      <c r="GC230" s="218"/>
      <c r="GD230" s="218"/>
      <c r="GE230" s="218"/>
      <c r="GF230" s="218"/>
      <c r="GG230" s="218"/>
      <c r="GH230" s="218"/>
      <c r="GI230" s="218"/>
      <c r="GJ230" s="218"/>
      <c r="GK230" s="218"/>
      <c r="GL230" s="218"/>
      <c r="GM230" s="218"/>
      <c r="GN230" s="218"/>
      <c r="GO230" s="218"/>
      <c r="GP230" s="218"/>
      <c r="GQ230" s="218"/>
      <c r="GR230" s="218"/>
      <c r="GS230" s="218"/>
      <c r="GT230" s="218"/>
      <c r="GU230" s="218"/>
      <c r="GV230" s="218"/>
      <c r="GW230" s="218"/>
      <c r="GX230" s="218"/>
      <c r="GY230" s="218"/>
      <c r="GZ230" s="218"/>
      <c r="HA230" s="218"/>
      <c r="HB230" s="218"/>
      <c r="HC230" s="218"/>
      <c r="HD230" s="218"/>
      <c r="HE230" s="218"/>
      <c r="HF230" s="218"/>
      <c r="HG230" s="218"/>
      <c r="HH230" s="218"/>
      <c r="HI230" s="218"/>
      <c r="HJ230" s="218"/>
      <c r="HK230" s="218"/>
      <c r="HL230" s="218"/>
      <c r="HM230" s="218"/>
      <c r="HN230" s="218"/>
      <c r="HO230" s="218"/>
      <c r="HP230" s="218"/>
      <c r="HQ230" s="218"/>
      <c r="HR230" s="218"/>
      <c r="HS230" s="218"/>
      <c r="HT230" s="218"/>
      <c r="HU230" s="218"/>
      <c r="HV230" s="218"/>
      <c r="HW230" s="218"/>
      <c r="HX230" s="218"/>
      <c r="HY230" s="218"/>
      <c r="HZ230" s="218"/>
      <c r="IA230" s="218"/>
      <c r="IB230" s="218"/>
      <c r="IC230" s="218"/>
      <c r="ID230" s="218"/>
      <c r="IE230" s="218"/>
      <c r="IF230" s="218"/>
      <c r="IG230" s="218"/>
      <c r="IH230" s="218"/>
      <c r="II230" s="218"/>
      <c r="IJ230" s="218"/>
      <c r="IK230" s="218"/>
      <c r="IL230" s="218"/>
      <c r="IM230" s="218"/>
      <c r="IN230" s="218"/>
      <c r="IO230" s="218"/>
      <c r="IP230" s="218"/>
      <c r="IQ230" s="218"/>
      <c r="IR230" s="218"/>
      <c r="IS230" s="218"/>
      <c r="IT230" s="218"/>
      <c r="IU230" s="218"/>
      <c r="IV230" s="218"/>
    </row>
    <row r="231" spans="2:256" s="133" customFormat="1" ht="27">
      <c r="B231" s="311"/>
      <c r="C231" s="134" t="s">
        <v>138</v>
      </c>
      <c r="D231" s="135" t="s">
        <v>402</v>
      </c>
      <c r="E231" s="136" t="s">
        <v>134</v>
      </c>
      <c r="F231" s="146">
        <v>45</v>
      </c>
      <c r="G231" s="177"/>
      <c r="H231" s="139" t="str">
        <f t="shared" si="51"/>
        <v xml:space="preserve"> </v>
      </c>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8"/>
      <c r="AY231" s="172">
        <v>2.0649999999999999</v>
      </c>
      <c r="AZ231" s="187">
        <v>1.18</v>
      </c>
      <c r="BA231" s="188"/>
      <c r="BB231" s="141">
        <f t="shared" si="61"/>
        <v>1.18</v>
      </c>
      <c r="BC231" s="141">
        <f t="shared" si="62"/>
        <v>53.099999999999994</v>
      </c>
      <c r="BD231" s="141">
        <f t="shared" si="63"/>
        <v>53.099999999999994</v>
      </c>
      <c r="BE231" s="227"/>
      <c r="BF231" s="188">
        <v>0.75</v>
      </c>
      <c r="BG231" s="143"/>
      <c r="BH231" s="143">
        <f t="shared" si="64"/>
        <v>0.88500000000000001</v>
      </c>
      <c r="BI231" s="143">
        <f t="shared" si="65"/>
        <v>39.825000000000003</v>
      </c>
      <c r="BJ231" s="228"/>
      <c r="BK231" s="143">
        <f t="shared" si="66"/>
        <v>2.0649999999999999</v>
      </c>
      <c r="BL231" s="143">
        <f t="shared" si="67"/>
        <v>92.924999999999997</v>
      </c>
      <c r="BM231" s="218"/>
      <c r="BN231" s="218"/>
      <c r="BO231" s="218"/>
      <c r="BP231" s="218"/>
      <c r="BQ231" s="218"/>
      <c r="BR231" s="218"/>
      <c r="BS231" s="218"/>
      <c r="BT231" s="218"/>
      <c r="BU231" s="218"/>
      <c r="BV231" s="218"/>
      <c r="BW231" s="218"/>
      <c r="BX231" s="218"/>
      <c r="BY231" s="218"/>
      <c r="BZ231" s="218"/>
      <c r="CA231" s="218"/>
      <c r="CB231" s="218"/>
      <c r="CC231" s="218"/>
      <c r="CD231" s="218"/>
      <c r="CE231" s="218"/>
      <c r="CF231" s="218"/>
      <c r="CG231" s="218"/>
      <c r="CH231" s="218"/>
      <c r="CI231" s="218"/>
      <c r="CJ231" s="218"/>
      <c r="CK231" s="218"/>
      <c r="CL231" s="218"/>
      <c r="CM231" s="218"/>
      <c r="CN231" s="218"/>
      <c r="CO231" s="218"/>
      <c r="CP231" s="218"/>
      <c r="CQ231" s="218"/>
      <c r="CR231" s="218"/>
      <c r="CS231" s="218"/>
      <c r="CT231" s="218"/>
      <c r="CU231" s="218"/>
      <c r="CV231" s="218"/>
      <c r="CW231" s="218"/>
      <c r="CX231" s="218"/>
      <c r="CY231" s="218"/>
      <c r="CZ231" s="218"/>
      <c r="DA231" s="218"/>
      <c r="DB231" s="218"/>
      <c r="DC231" s="218"/>
      <c r="DD231" s="218"/>
      <c r="DE231" s="218"/>
      <c r="DF231" s="218"/>
      <c r="DG231" s="218"/>
      <c r="DH231" s="218"/>
      <c r="DI231" s="218"/>
      <c r="DJ231" s="218"/>
      <c r="DK231" s="218"/>
      <c r="DL231" s="218"/>
      <c r="DM231" s="218"/>
      <c r="DN231" s="218"/>
      <c r="DO231" s="218"/>
      <c r="DP231" s="218"/>
      <c r="DQ231" s="218"/>
      <c r="DR231" s="218"/>
      <c r="DS231" s="218"/>
      <c r="DT231" s="218"/>
      <c r="DU231" s="218"/>
      <c r="DV231" s="218"/>
      <c r="DW231" s="218"/>
      <c r="DX231" s="218"/>
      <c r="DY231" s="218"/>
      <c r="DZ231" s="218"/>
      <c r="EA231" s="218"/>
      <c r="EB231" s="218"/>
      <c r="EC231" s="218"/>
      <c r="ED231" s="218"/>
      <c r="EE231" s="218"/>
      <c r="EF231" s="218"/>
      <c r="EG231" s="218"/>
      <c r="EH231" s="218"/>
      <c r="EI231" s="218"/>
      <c r="EJ231" s="218"/>
      <c r="EK231" s="218"/>
      <c r="EL231" s="218"/>
      <c r="EM231" s="218"/>
      <c r="EN231" s="218"/>
      <c r="EO231" s="218"/>
      <c r="EP231" s="218"/>
      <c r="EQ231" s="218"/>
      <c r="ER231" s="218"/>
      <c r="ES231" s="218"/>
      <c r="ET231" s="218"/>
      <c r="EU231" s="218"/>
      <c r="EV231" s="218"/>
      <c r="EW231" s="218"/>
      <c r="EX231" s="218"/>
      <c r="EY231" s="218"/>
      <c r="EZ231" s="218"/>
      <c r="FA231" s="218"/>
      <c r="FB231" s="218"/>
      <c r="FC231" s="218"/>
      <c r="FD231" s="218"/>
      <c r="FE231" s="218"/>
      <c r="FF231" s="218"/>
      <c r="FG231" s="218"/>
      <c r="FH231" s="218"/>
      <c r="FI231" s="218"/>
      <c r="FJ231" s="218"/>
      <c r="FK231" s="218"/>
      <c r="FL231" s="218"/>
      <c r="FM231" s="218"/>
      <c r="FN231" s="218"/>
      <c r="FO231" s="218"/>
      <c r="FP231" s="218"/>
      <c r="FQ231" s="218"/>
      <c r="FR231" s="218"/>
      <c r="FS231" s="218"/>
      <c r="FT231" s="218"/>
      <c r="FU231" s="218"/>
      <c r="FV231" s="218"/>
      <c r="FW231" s="218"/>
      <c r="FX231" s="218"/>
      <c r="FY231" s="218"/>
      <c r="FZ231" s="218"/>
      <c r="GA231" s="218"/>
      <c r="GB231" s="218"/>
      <c r="GC231" s="218"/>
      <c r="GD231" s="218"/>
      <c r="GE231" s="218"/>
      <c r="GF231" s="218"/>
      <c r="GG231" s="218"/>
      <c r="GH231" s="218"/>
      <c r="GI231" s="218"/>
      <c r="GJ231" s="218"/>
      <c r="GK231" s="218"/>
      <c r="GL231" s="218"/>
      <c r="GM231" s="218"/>
      <c r="GN231" s="218"/>
      <c r="GO231" s="218"/>
      <c r="GP231" s="218"/>
      <c r="GQ231" s="218"/>
      <c r="GR231" s="218"/>
      <c r="GS231" s="218"/>
      <c r="GT231" s="218"/>
      <c r="GU231" s="218"/>
      <c r="GV231" s="218"/>
      <c r="GW231" s="218"/>
      <c r="GX231" s="218"/>
      <c r="GY231" s="218"/>
      <c r="GZ231" s="218"/>
      <c r="HA231" s="218"/>
      <c r="HB231" s="218"/>
      <c r="HC231" s="218"/>
      <c r="HD231" s="218"/>
      <c r="HE231" s="218"/>
      <c r="HF231" s="218"/>
      <c r="HG231" s="218"/>
      <c r="HH231" s="218"/>
      <c r="HI231" s="218"/>
      <c r="HJ231" s="218"/>
      <c r="HK231" s="218"/>
      <c r="HL231" s="218"/>
      <c r="HM231" s="218"/>
      <c r="HN231" s="218"/>
      <c r="HO231" s="218"/>
      <c r="HP231" s="218"/>
      <c r="HQ231" s="218"/>
      <c r="HR231" s="218"/>
      <c r="HS231" s="218"/>
      <c r="HT231" s="218"/>
      <c r="HU231" s="218"/>
      <c r="HV231" s="218"/>
      <c r="HW231" s="218"/>
      <c r="HX231" s="218"/>
      <c r="HY231" s="218"/>
      <c r="HZ231" s="218"/>
      <c r="IA231" s="218"/>
      <c r="IB231" s="218"/>
      <c r="IC231" s="218"/>
      <c r="ID231" s="218"/>
      <c r="IE231" s="218"/>
      <c r="IF231" s="218"/>
      <c r="IG231" s="218"/>
      <c r="IH231" s="218"/>
      <c r="II231" s="218"/>
      <c r="IJ231" s="218"/>
      <c r="IK231" s="218"/>
      <c r="IL231" s="218"/>
      <c r="IM231" s="218"/>
      <c r="IN231" s="218"/>
      <c r="IO231" s="218"/>
      <c r="IP231" s="218"/>
      <c r="IQ231" s="218"/>
      <c r="IR231" s="218"/>
      <c r="IS231" s="218"/>
      <c r="IT231" s="218"/>
      <c r="IU231" s="218"/>
      <c r="IV231" s="218"/>
    </row>
    <row r="232" spans="2:256" s="133" customFormat="1" ht="15">
      <c r="B232" s="313"/>
      <c r="D232" s="135"/>
      <c r="E232" s="136"/>
      <c r="F232" s="146"/>
      <c r="G232" s="177" t="s">
        <v>140</v>
      </c>
      <c r="H232" s="139"/>
      <c r="I232" s="217"/>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218"/>
      <c r="AH232" s="218"/>
      <c r="AI232" s="218"/>
      <c r="AJ232" s="218"/>
      <c r="AK232" s="218"/>
      <c r="AL232" s="218"/>
      <c r="AM232" s="218"/>
      <c r="AN232" s="218"/>
      <c r="AO232" s="218"/>
      <c r="AP232" s="218"/>
      <c r="AQ232" s="218"/>
      <c r="AR232" s="218"/>
      <c r="AS232" s="218"/>
      <c r="AT232" s="218"/>
      <c r="AU232" s="218"/>
      <c r="AV232" s="218"/>
      <c r="AW232" s="218"/>
      <c r="AX232" s="218"/>
      <c r="AY232" s="218"/>
      <c r="AZ232" s="218"/>
      <c r="BA232" s="218"/>
      <c r="BB232" s="218"/>
      <c r="BC232" s="218"/>
      <c r="BD232" s="218"/>
      <c r="BE232" s="218"/>
      <c r="BF232" s="218"/>
      <c r="BG232" s="218"/>
      <c r="BH232" s="218"/>
      <c r="BI232" s="218"/>
      <c r="BJ232" s="218"/>
      <c r="BK232" s="218"/>
      <c r="BL232" s="218"/>
      <c r="BM232" s="218"/>
      <c r="BN232" s="218"/>
      <c r="BO232" s="218"/>
      <c r="BP232" s="218"/>
      <c r="BQ232" s="218"/>
      <c r="BR232" s="218"/>
      <c r="BS232" s="218"/>
      <c r="BT232" s="218"/>
      <c r="BU232" s="218"/>
      <c r="BV232" s="218"/>
      <c r="BW232" s="218"/>
      <c r="BX232" s="218"/>
      <c r="BY232" s="218"/>
      <c r="BZ232" s="218"/>
      <c r="CA232" s="218"/>
      <c r="CB232" s="218"/>
      <c r="CC232" s="218"/>
      <c r="CD232" s="218"/>
      <c r="CE232" s="218"/>
      <c r="CF232" s="218"/>
      <c r="CG232" s="218"/>
      <c r="CH232" s="218"/>
      <c r="CI232" s="218"/>
      <c r="CJ232" s="218"/>
      <c r="CK232" s="218"/>
      <c r="CL232" s="218"/>
      <c r="CM232" s="218"/>
      <c r="CN232" s="218"/>
      <c r="CO232" s="218"/>
      <c r="CP232" s="218"/>
      <c r="CQ232" s="218"/>
      <c r="CR232" s="218"/>
      <c r="CS232" s="218"/>
      <c r="CT232" s="218"/>
      <c r="CU232" s="218"/>
      <c r="CV232" s="218"/>
      <c r="CW232" s="218"/>
      <c r="CX232" s="218"/>
      <c r="CY232" s="218"/>
      <c r="CZ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18"/>
      <c r="DX232" s="218"/>
      <c r="DY232" s="218"/>
      <c r="DZ232" s="218"/>
      <c r="EA232" s="218"/>
      <c r="EB232" s="218"/>
      <c r="EC232" s="218"/>
      <c r="ED232" s="218"/>
      <c r="EE232" s="218"/>
      <c r="EF232" s="218"/>
      <c r="EG232" s="218"/>
      <c r="EH232" s="218"/>
      <c r="EI232" s="218"/>
      <c r="EJ232" s="218"/>
      <c r="EK232" s="218"/>
      <c r="EL232" s="218"/>
      <c r="EM232" s="218"/>
      <c r="EN232" s="218"/>
      <c r="EO232" s="218"/>
      <c r="EP232" s="218"/>
      <c r="EQ232" s="218"/>
      <c r="ER232" s="218"/>
      <c r="ES232" s="218"/>
      <c r="ET232" s="218"/>
      <c r="EU232" s="218"/>
      <c r="EV232" s="218"/>
      <c r="EW232" s="218"/>
      <c r="EX232" s="218"/>
      <c r="EY232" s="218"/>
      <c r="EZ232" s="218"/>
      <c r="FA232" s="218"/>
      <c r="FB232" s="218"/>
      <c r="FC232" s="218"/>
      <c r="FD232" s="218"/>
      <c r="FE232" s="218"/>
      <c r="FF232" s="218"/>
      <c r="FG232" s="218"/>
      <c r="FH232" s="218"/>
      <c r="FI232" s="218"/>
      <c r="FJ232" s="218"/>
      <c r="FK232" s="218"/>
      <c r="FL232" s="218"/>
      <c r="FM232" s="218"/>
      <c r="FN232" s="218"/>
      <c r="FO232" s="218"/>
      <c r="FP232" s="218"/>
      <c r="FQ232" s="218"/>
      <c r="FR232" s="218"/>
      <c r="FS232" s="218"/>
      <c r="FT232" s="218"/>
      <c r="FU232" s="218"/>
      <c r="FV232" s="218"/>
      <c r="FW232" s="218"/>
      <c r="FX232" s="218"/>
      <c r="FY232" s="218"/>
      <c r="FZ232" s="218"/>
      <c r="GA232" s="218"/>
      <c r="GB232" s="218"/>
      <c r="GC232" s="218"/>
      <c r="GD232" s="218"/>
      <c r="GE232" s="218"/>
      <c r="GF232" s="218"/>
      <c r="GG232" s="218"/>
      <c r="GH232" s="218"/>
      <c r="GI232" s="218"/>
      <c r="GJ232" s="218"/>
      <c r="GK232" s="218"/>
      <c r="GL232" s="218"/>
      <c r="GM232" s="218"/>
      <c r="GN232" s="218"/>
      <c r="GO232" s="218"/>
      <c r="GP232" s="218"/>
      <c r="GQ232" s="218"/>
      <c r="GR232" s="218"/>
      <c r="GS232" s="218"/>
      <c r="GT232" s="218"/>
      <c r="GU232" s="218"/>
      <c r="GV232" s="218"/>
      <c r="GW232" s="218"/>
      <c r="GX232" s="218"/>
      <c r="GY232" s="218"/>
      <c r="GZ232" s="218"/>
      <c r="HA232" s="218"/>
      <c r="HB232" s="218"/>
      <c r="HC232" s="218"/>
      <c r="HD232" s="218"/>
      <c r="HE232" s="218"/>
      <c r="HF232" s="218"/>
      <c r="HG232" s="218"/>
      <c r="HH232" s="218"/>
      <c r="HI232" s="218"/>
      <c r="HJ232" s="218"/>
      <c r="HK232" s="218"/>
      <c r="HL232" s="218"/>
      <c r="HM232" s="218"/>
      <c r="HN232" s="218"/>
      <c r="HO232" s="218"/>
      <c r="HP232" s="218"/>
      <c r="HQ232" s="218"/>
      <c r="HR232" s="218"/>
      <c r="HS232" s="218"/>
      <c r="HT232" s="218"/>
      <c r="HU232" s="218"/>
      <c r="HV232" s="218"/>
    </row>
    <row r="233" spans="2:256" s="133" customFormat="1" ht="25.5">
      <c r="B233" s="314" t="s">
        <v>403</v>
      </c>
      <c r="C233" s="136"/>
      <c r="D233" s="135" t="s">
        <v>404</v>
      </c>
      <c r="E233" s="229"/>
      <c r="F233" s="230"/>
      <c r="G233" s="177" t="s">
        <v>140</v>
      </c>
      <c r="H233" s="139"/>
      <c r="I233" s="217"/>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18"/>
      <c r="AL233" s="218"/>
      <c r="AM233" s="218"/>
      <c r="AN233" s="218"/>
      <c r="AO233" s="218"/>
      <c r="AP233" s="218"/>
      <c r="AQ233" s="218"/>
      <c r="AR233" s="218"/>
      <c r="AS233" s="218"/>
      <c r="AT233" s="218"/>
      <c r="AU233" s="218"/>
      <c r="AV233" s="218"/>
      <c r="AW233" s="218"/>
      <c r="AX233" s="218"/>
      <c r="AY233" s="218"/>
      <c r="AZ233" s="218"/>
      <c r="BA233" s="218"/>
      <c r="BB233" s="218"/>
      <c r="BC233" s="218"/>
      <c r="BD233" s="218"/>
      <c r="BE233" s="218"/>
      <c r="BF233" s="218"/>
      <c r="BG233" s="218"/>
      <c r="BH233" s="218"/>
      <c r="BI233" s="218"/>
      <c r="BJ233" s="218"/>
      <c r="BK233" s="218"/>
      <c r="BL233" s="218"/>
      <c r="BM233" s="218"/>
      <c r="BN233" s="218"/>
      <c r="BO233" s="218"/>
      <c r="BP233" s="218"/>
      <c r="BQ233" s="218"/>
      <c r="BR233" s="218"/>
      <c r="BS233" s="218"/>
      <c r="BT233" s="218"/>
      <c r="BU233" s="218"/>
      <c r="BV233" s="218"/>
      <c r="BW233" s="218"/>
      <c r="BX233" s="218"/>
      <c r="BY233" s="218"/>
      <c r="BZ233" s="218"/>
      <c r="CA233" s="218"/>
      <c r="CB233" s="218"/>
      <c r="CC233" s="218"/>
      <c r="CD233" s="218"/>
      <c r="CE233" s="218"/>
      <c r="CF233" s="218"/>
      <c r="CG233" s="218"/>
      <c r="CH233" s="218"/>
      <c r="CI233" s="218"/>
      <c r="CJ233" s="218"/>
      <c r="CK233" s="218"/>
      <c r="CL233" s="218"/>
      <c r="CM233" s="218"/>
      <c r="CN233" s="218"/>
      <c r="CO233" s="218"/>
      <c r="CP233" s="218"/>
      <c r="CQ233" s="218"/>
      <c r="CR233" s="218"/>
      <c r="CS233" s="218"/>
      <c r="CT233" s="218"/>
      <c r="CU233" s="218"/>
      <c r="CV233" s="218"/>
      <c r="CW233" s="218"/>
      <c r="CX233" s="218"/>
      <c r="CY233" s="218"/>
      <c r="CZ233" s="218"/>
      <c r="DA233" s="218"/>
      <c r="DB233" s="218"/>
      <c r="DC233" s="218"/>
      <c r="DD233" s="218"/>
      <c r="DE233" s="218"/>
      <c r="DF233" s="218"/>
      <c r="DG233" s="218"/>
      <c r="DH233" s="218"/>
      <c r="DI233" s="218"/>
      <c r="DJ233" s="218"/>
      <c r="DK233" s="218"/>
      <c r="DL233" s="218"/>
      <c r="DM233" s="218"/>
      <c r="DN233" s="218"/>
      <c r="DO233" s="218"/>
      <c r="DP233" s="218"/>
      <c r="DQ233" s="218"/>
      <c r="DR233" s="218"/>
      <c r="DS233" s="218"/>
      <c r="DT233" s="218"/>
      <c r="DU233" s="218"/>
      <c r="DV233" s="218"/>
      <c r="DW233" s="218"/>
      <c r="DX233" s="218"/>
      <c r="DY233" s="218"/>
      <c r="DZ233" s="218"/>
      <c r="EA233" s="218"/>
      <c r="EB233" s="218"/>
      <c r="EC233" s="218"/>
      <c r="ED233" s="218"/>
      <c r="EE233" s="218"/>
      <c r="EF233" s="218"/>
      <c r="EG233" s="218"/>
      <c r="EH233" s="218"/>
      <c r="EI233" s="218"/>
      <c r="EJ233" s="218"/>
      <c r="EK233" s="218"/>
      <c r="EL233" s="218"/>
      <c r="EM233" s="218"/>
      <c r="EN233" s="218"/>
      <c r="EO233" s="218"/>
      <c r="EP233" s="218"/>
      <c r="EQ233" s="218"/>
      <c r="ER233" s="218"/>
      <c r="ES233" s="218"/>
      <c r="ET233" s="218"/>
      <c r="EU233" s="218"/>
      <c r="EV233" s="218"/>
      <c r="EW233" s="218"/>
      <c r="EX233" s="218"/>
      <c r="EY233" s="218"/>
      <c r="EZ233" s="218"/>
      <c r="FA233" s="218"/>
      <c r="FB233" s="218"/>
      <c r="FC233" s="218"/>
      <c r="FD233" s="218"/>
      <c r="FE233" s="218"/>
      <c r="FF233" s="218"/>
      <c r="FG233" s="218"/>
      <c r="FH233" s="218"/>
      <c r="FI233" s="218"/>
      <c r="FJ233" s="218"/>
      <c r="FK233" s="218"/>
      <c r="FL233" s="218"/>
      <c r="FM233" s="218"/>
      <c r="FN233" s="218"/>
      <c r="FO233" s="218"/>
      <c r="FP233" s="218"/>
      <c r="FQ233" s="218"/>
      <c r="FR233" s="218"/>
      <c r="FS233" s="218"/>
      <c r="FT233" s="218"/>
      <c r="FU233" s="218"/>
      <c r="FV233" s="218"/>
      <c r="FW233" s="218"/>
      <c r="FX233" s="218"/>
      <c r="FY233" s="218"/>
      <c r="FZ233" s="218"/>
      <c r="GA233" s="218"/>
      <c r="GB233" s="218"/>
      <c r="GC233" s="218"/>
      <c r="GD233" s="218"/>
      <c r="GE233" s="218"/>
      <c r="GF233" s="218"/>
      <c r="GG233" s="218"/>
      <c r="GH233" s="218"/>
      <c r="GI233" s="218"/>
      <c r="GJ233" s="218"/>
      <c r="GK233" s="218"/>
      <c r="GL233" s="218"/>
      <c r="GM233" s="218"/>
      <c r="GN233" s="218"/>
      <c r="GO233" s="218"/>
      <c r="GP233" s="218"/>
      <c r="GQ233" s="218"/>
      <c r="GR233" s="218"/>
      <c r="GS233" s="218"/>
      <c r="GT233" s="218"/>
      <c r="GU233" s="218"/>
      <c r="GV233" s="218"/>
      <c r="GW233" s="218"/>
      <c r="GX233" s="218"/>
      <c r="GY233" s="218"/>
      <c r="GZ233" s="218"/>
      <c r="HA233" s="218"/>
      <c r="HB233" s="218"/>
      <c r="HC233" s="218"/>
      <c r="HD233" s="218"/>
      <c r="HE233" s="218"/>
      <c r="HF233" s="218"/>
      <c r="HG233" s="218"/>
      <c r="HH233" s="218"/>
      <c r="HI233" s="218"/>
      <c r="HJ233" s="218"/>
      <c r="HK233" s="218"/>
      <c r="HL233" s="218"/>
      <c r="HM233" s="218"/>
      <c r="HN233" s="218"/>
      <c r="HO233" s="218"/>
      <c r="HP233" s="218"/>
      <c r="HQ233" s="218"/>
      <c r="HR233" s="218"/>
      <c r="HS233" s="218"/>
      <c r="HT233" s="218"/>
      <c r="HU233" s="218"/>
      <c r="HV233" s="218"/>
    </row>
    <row r="234" spans="2:256" s="133" customFormat="1" ht="38.25">
      <c r="B234" s="318"/>
      <c r="C234" s="185"/>
      <c r="D234" s="214" t="s">
        <v>405</v>
      </c>
      <c r="E234" s="136" t="s">
        <v>20</v>
      </c>
      <c r="F234" s="231">
        <v>3.6</v>
      </c>
      <c r="G234" s="177"/>
      <c r="H234" s="232" t="str">
        <f t="shared" si="51"/>
        <v xml:space="preserve"> </v>
      </c>
      <c r="I234" s="216"/>
    </row>
    <row r="235" spans="2:256" s="133" customFormat="1" ht="25.5">
      <c r="B235" s="318"/>
      <c r="C235" s="185"/>
      <c r="D235" s="214" t="s">
        <v>199</v>
      </c>
      <c r="E235" s="136" t="s">
        <v>19</v>
      </c>
      <c r="F235" s="231">
        <v>4</v>
      </c>
      <c r="G235" s="177"/>
      <c r="H235" s="232" t="str">
        <f t="shared" si="51"/>
        <v xml:space="preserve"> </v>
      </c>
      <c r="I235" s="216"/>
    </row>
    <row r="236" spans="2:256" s="133" customFormat="1" ht="63.75">
      <c r="B236" s="318"/>
      <c r="C236" s="185"/>
      <c r="D236" s="214" t="s">
        <v>200</v>
      </c>
      <c r="E236" s="136" t="s">
        <v>20</v>
      </c>
      <c r="F236" s="231">
        <v>0.4</v>
      </c>
      <c r="G236" s="177"/>
      <c r="H236" s="232" t="str">
        <f t="shared" si="51"/>
        <v xml:space="preserve"> </v>
      </c>
      <c r="I236" s="216"/>
    </row>
    <row r="237" spans="2:256" s="133" customFormat="1" ht="38.25">
      <c r="B237" s="318"/>
      <c r="C237" s="185"/>
      <c r="D237" s="214" t="s">
        <v>406</v>
      </c>
      <c r="E237" s="136" t="s">
        <v>20</v>
      </c>
      <c r="F237" s="231">
        <v>0.65</v>
      </c>
      <c r="G237" s="177"/>
      <c r="H237" s="232" t="str">
        <f t="shared" si="51"/>
        <v xml:space="preserve"> </v>
      </c>
      <c r="I237" s="216"/>
    </row>
    <row r="238" spans="2:256" s="133" customFormat="1" ht="51">
      <c r="B238" s="318"/>
      <c r="C238" s="185"/>
      <c r="D238" s="214" t="s">
        <v>407</v>
      </c>
      <c r="E238" s="136" t="s">
        <v>20</v>
      </c>
      <c r="F238" s="231">
        <v>2.4</v>
      </c>
      <c r="G238" s="177"/>
      <c r="H238" s="232" t="str">
        <f t="shared" si="51"/>
        <v xml:space="preserve"> </v>
      </c>
      <c r="I238" s="216"/>
    </row>
    <row r="239" spans="2:256" s="133" customFormat="1" ht="63.75">
      <c r="B239" s="318"/>
      <c r="C239" s="185"/>
      <c r="D239" s="214" t="s">
        <v>408</v>
      </c>
      <c r="E239" s="136" t="s">
        <v>20</v>
      </c>
      <c r="F239" s="231">
        <v>18.72</v>
      </c>
      <c r="G239" s="177"/>
      <c r="H239" s="232" t="str">
        <f t="shared" si="51"/>
        <v xml:space="preserve"> </v>
      </c>
      <c r="I239" s="216"/>
    </row>
    <row r="240" spans="2:256" s="133" customFormat="1" ht="25.5">
      <c r="B240" s="318"/>
      <c r="C240" s="185"/>
      <c r="D240" s="214" t="s">
        <v>409</v>
      </c>
      <c r="E240" s="136" t="s">
        <v>20</v>
      </c>
      <c r="F240" s="231">
        <v>4.2</v>
      </c>
      <c r="G240" s="177"/>
      <c r="H240" s="232" t="str">
        <f t="shared" si="51"/>
        <v xml:space="preserve"> </v>
      </c>
      <c r="I240" s="216"/>
    </row>
    <row r="241" spans="2:9" s="133" customFormat="1" ht="15">
      <c r="B241" s="318"/>
      <c r="C241" s="185"/>
      <c r="D241" s="214"/>
      <c r="E241" s="136"/>
      <c r="F241" s="231"/>
      <c r="G241" s="177"/>
      <c r="H241" s="232"/>
      <c r="I241" s="233"/>
    </row>
    <row r="242" spans="2:9" s="133" customFormat="1" ht="25.5">
      <c r="B242" s="314" t="s">
        <v>410</v>
      </c>
      <c r="C242" s="136"/>
      <c r="D242" s="135" t="s">
        <v>411</v>
      </c>
      <c r="E242" s="136" t="s">
        <v>134</v>
      </c>
      <c r="F242" s="231">
        <v>25</v>
      </c>
      <c r="G242" s="177"/>
      <c r="H242" s="232" t="str">
        <f t="shared" si="51"/>
        <v xml:space="preserve"> </v>
      </c>
      <c r="I242" s="233"/>
    </row>
    <row r="243" spans="2:9" s="133" customFormat="1" ht="15">
      <c r="B243" s="323"/>
      <c r="C243" s="135"/>
      <c r="D243" s="234"/>
      <c r="E243" s="235"/>
      <c r="F243" s="236"/>
      <c r="G243" s="177"/>
      <c r="H243" s="232" t="str">
        <f t="shared" si="51"/>
        <v xml:space="preserve"> </v>
      </c>
      <c r="I243" s="216"/>
    </row>
    <row r="244" spans="2:9" s="133" customFormat="1" ht="25.5">
      <c r="B244" s="314" t="s">
        <v>412</v>
      </c>
      <c r="C244" s="136"/>
      <c r="D244" s="135" t="s">
        <v>413</v>
      </c>
      <c r="E244" s="136" t="s">
        <v>134</v>
      </c>
      <c r="F244" s="231">
        <v>50</v>
      </c>
      <c r="G244" s="177"/>
      <c r="H244" s="232" t="str">
        <f t="shared" si="51"/>
        <v xml:space="preserve"> </v>
      </c>
      <c r="I244" s="216"/>
    </row>
    <row r="245" spans="2:9" s="133" customFormat="1" ht="15">
      <c r="B245" s="323"/>
      <c r="C245" s="135"/>
      <c r="D245" s="234"/>
      <c r="E245" s="235"/>
      <c r="F245" s="236"/>
      <c r="G245" s="177"/>
      <c r="H245" s="232" t="str">
        <f t="shared" si="51"/>
        <v xml:space="preserve"> </v>
      </c>
      <c r="I245" s="216"/>
    </row>
    <row r="246" spans="2:9" s="133" customFormat="1" ht="15">
      <c r="B246" s="314" t="s">
        <v>414</v>
      </c>
      <c r="C246" s="136"/>
      <c r="D246" s="135" t="s">
        <v>244</v>
      </c>
      <c r="E246" s="136" t="s">
        <v>134</v>
      </c>
      <c r="F246" s="231">
        <v>14.5</v>
      </c>
      <c r="G246" s="177"/>
      <c r="H246" s="232" t="str">
        <f t="shared" si="51"/>
        <v xml:space="preserve"> </v>
      </c>
      <c r="I246" s="216"/>
    </row>
    <row r="247" spans="2:9" s="133" customFormat="1" ht="15">
      <c r="B247" s="323"/>
      <c r="C247" s="135"/>
      <c r="D247" s="234"/>
      <c r="E247" s="235"/>
      <c r="F247" s="236"/>
      <c r="G247" s="177"/>
      <c r="H247" s="232" t="str">
        <f t="shared" si="51"/>
        <v xml:space="preserve"> </v>
      </c>
      <c r="I247" s="216"/>
    </row>
    <row r="248" spans="2:9" s="133" customFormat="1" ht="25.5">
      <c r="B248" s="314" t="s">
        <v>415</v>
      </c>
      <c r="C248" s="136"/>
      <c r="D248" s="135" t="s">
        <v>416</v>
      </c>
      <c r="E248" s="136" t="s">
        <v>134</v>
      </c>
      <c r="F248" s="231">
        <v>145</v>
      </c>
      <c r="G248" s="177"/>
      <c r="H248" s="232" t="str">
        <f t="shared" si="51"/>
        <v xml:space="preserve"> </v>
      </c>
      <c r="I248" s="216"/>
    </row>
    <row r="249" spans="2:9" s="133" customFormat="1" ht="15">
      <c r="B249" s="323"/>
      <c r="C249" s="135"/>
      <c r="E249" s="229"/>
      <c r="F249" s="237"/>
      <c r="G249" s="177"/>
      <c r="H249" s="232" t="str">
        <f t="shared" si="51"/>
        <v xml:space="preserve"> </v>
      </c>
      <c r="I249" s="216"/>
    </row>
    <row r="250" spans="2:9" s="133" customFormat="1" ht="25.5">
      <c r="B250" s="314" t="s">
        <v>417</v>
      </c>
      <c r="C250" s="136"/>
      <c r="D250" s="135" t="s">
        <v>418</v>
      </c>
      <c r="E250" s="136" t="s">
        <v>134</v>
      </c>
      <c r="F250" s="231">
        <v>35</v>
      </c>
      <c r="G250" s="177"/>
      <c r="H250" s="232" t="str">
        <f t="shared" si="51"/>
        <v xml:space="preserve"> </v>
      </c>
      <c r="I250" s="216"/>
    </row>
    <row r="251" spans="2:9" s="133" customFormat="1" ht="15">
      <c r="B251" s="323"/>
      <c r="C251" s="135"/>
      <c r="E251" s="229"/>
      <c r="F251" s="237"/>
      <c r="G251" s="177"/>
      <c r="H251" s="232" t="str">
        <f t="shared" si="51"/>
        <v xml:space="preserve"> </v>
      </c>
      <c r="I251" s="216"/>
    </row>
    <row r="252" spans="2:9" s="133" customFormat="1" ht="25.5">
      <c r="B252" s="314" t="s">
        <v>419</v>
      </c>
      <c r="C252" s="136"/>
      <c r="D252" s="135" t="s">
        <v>420</v>
      </c>
      <c r="E252" s="136" t="s">
        <v>134</v>
      </c>
      <c r="F252" s="231">
        <v>65</v>
      </c>
      <c r="G252" s="177"/>
      <c r="H252" s="232" t="str">
        <f t="shared" si="51"/>
        <v xml:space="preserve"> </v>
      </c>
      <c r="I252" s="216"/>
    </row>
    <row r="253" spans="2:9" s="133" customFormat="1" ht="15">
      <c r="B253" s="323"/>
      <c r="C253" s="135"/>
      <c r="D253" s="234"/>
      <c r="E253" s="235"/>
      <c r="F253" s="236"/>
      <c r="G253" s="177"/>
      <c r="H253" s="232" t="str">
        <f t="shared" si="51"/>
        <v xml:space="preserve"> </v>
      </c>
      <c r="I253" s="216"/>
    </row>
    <row r="254" spans="2:9" s="133" customFormat="1" ht="15">
      <c r="B254" s="314" t="s">
        <v>421</v>
      </c>
      <c r="C254" s="136"/>
      <c r="D254" s="135" t="s">
        <v>422</v>
      </c>
      <c r="E254" s="136" t="s">
        <v>22</v>
      </c>
      <c r="F254" s="231">
        <v>12</v>
      </c>
      <c r="G254" s="177"/>
      <c r="H254" s="232" t="str">
        <f t="shared" si="51"/>
        <v xml:space="preserve"> </v>
      </c>
      <c r="I254" s="216"/>
    </row>
    <row r="255" spans="2:9" s="133" customFormat="1" ht="15">
      <c r="B255" s="323"/>
      <c r="C255" s="135"/>
      <c r="E255" s="229"/>
      <c r="F255" s="237"/>
      <c r="G255" s="177"/>
      <c r="H255" s="232" t="str">
        <f t="shared" si="51"/>
        <v xml:space="preserve"> </v>
      </c>
      <c r="I255" s="216"/>
    </row>
    <row r="256" spans="2:9" s="133" customFormat="1" ht="15">
      <c r="B256" s="314" t="s">
        <v>423</v>
      </c>
      <c r="C256" s="136"/>
      <c r="D256" s="135" t="s">
        <v>424</v>
      </c>
      <c r="E256" s="136" t="s">
        <v>22</v>
      </c>
      <c r="F256" s="231">
        <v>8</v>
      </c>
      <c r="G256" s="177"/>
      <c r="H256" s="232" t="str">
        <f t="shared" si="51"/>
        <v xml:space="preserve"> </v>
      </c>
      <c r="I256" s="216"/>
    </row>
    <row r="257" spans="2:9" s="133" customFormat="1" ht="15">
      <c r="B257" s="323"/>
      <c r="C257" s="135"/>
      <c r="D257" s="234"/>
      <c r="E257" s="235"/>
      <c r="F257" s="236"/>
      <c r="G257" s="177"/>
      <c r="H257" s="232" t="str">
        <f t="shared" si="51"/>
        <v xml:space="preserve"> </v>
      </c>
      <c r="I257" s="216"/>
    </row>
    <row r="258" spans="2:9" s="133" customFormat="1" ht="15">
      <c r="B258" s="314" t="s">
        <v>425</v>
      </c>
      <c r="C258" s="136"/>
      <c r="D258" s="135" t="s">
        <v>426</v>
      </c>
      <c r="E258" s="136" t="s">
        <v>22</v>
      </c>
      <c r="F258" s="231">
        <v>6</v>
      </c>
      <c r="G258" s="177"/>
      <c r="H258" s="232" t="str">
        <f t="shared" si="51"/>
        <v xml:space="preserve"> </v>
      </c>
      <c r="I258" s="216"/>
    </row>
    <row r="259" spans="2:9" s="133" customFormat="1" ht="15">
      <c r="B259" s="323"/>
      <c r="C259" s="135"/>
      <c r="D259" s="234"/>
      <c r="E259" s="235"/>
      <c r="F259" s="236"/>
      <c r="G259" s="177"/>
      <c r="H259" s="232" t="str">
        <f t="shared" si="51"/>
        <v xml:space="preserve"> </v>
      </c>
      <c r="I259" s="216"/>
    </row>
    <row r="260" spans="2:9" s="133" customFormat="1" ht="15">
      <c r="B260" s="314" t="s">
        <v>427</v>
      </c>
      <c r="C260" s="136"/>
      <c r="D260" s="135" t="s">
        <v>428</v>
      </c>
      <c r="E260" s="136" t="s">
        <v>22</v>
      </c>
      <c r="F260" s="231">
        <v>4</v>
      </c>
      <c r="G260" s="177"/>
      <c r="H260" s="232" t="str">
        <f t="shared" si="51"/>
        <v xml:space="preserve"> </v>
      </c>
      <c r="I260" s="216"/>
    </row>
    <row r="261" spans="2:9" s="133" customFormat="1" ht="15">
      <c r="B261" s="323"/>
      <c r="C261" s="135"/>
      <c r="D261" s="234"/>
      <c r="E261" s="235"/>
      <c r="F261" s="236"/>
      <c r="G261" s="177"/>
      <c r="H261" s="232" t="str">
        <f t="shared" si="51"/>
        <v xml:space="preserve"> </v>
      </c>
      <c r="I261" s="216"/>
    </row>
    <row r="262" spans="2:9" s="133" customFormat="1" ht="25.5">
      <c r="B262" s="314" t="s">
        <v>429</v>
      </c>
      <c r="C262" s="136"/>
      <c r="D262" s="135" t="s">
        <v>430</v>
      </c>
      <c r="E262" s="136" t="s">
        <v>22</v>
      </c>
      <c r="F262" s="231">
        <v>35</v>
      </c>
      <c r="G262" s="177"/>
      <c r="H262" s="232" t="str">
        <f t="shared" si="51"/>
        <v xml:space="preserve"> </v>
      </c>
      <c r="I262" s="216"/>
    </row>
    <row r="263" spans="2:9" s="133" customFormat="1" ht="15">
      <c r="B263" s="323"/>
      <c r="C263" s="135"/>
      <c r="D263" s="234"/>
      <c r="E263" s="235"/>
      <c r="F263" s="236"/>
      <c r="G263" s="177"/>
      <c r="H263" s="232" t="str">
        <f t="shared" si="51"/>
        <v xml:space="preserve"> </v>
      </c>
      <c r="I263" s="216"/>
    </row>
    <row r="264" spans="2:9" s="133" customFormat="1" ht="25.5">
      <c r="B264" s="314" t="s">
        <v>431</v>
      </c>
      <c r="C264" s="136"/>
      <c r="D264" s="135" t="s">
        <v>432</v>
      </c>
      <c r="E264" s="136" t="s">
        <v>22</v>
      </c>
      <c r="F264" s="231">
        <v>10</v>
      </c>
      <c r="G264" s="177"/>
      <c r="H264" s="232" t="str">
        <f t="shared" si="51"/>
        <v xml:space="preserve"> </v>
      </c>
      <c r="I264" s="216"/>
    </row>
    <row r="265" spans="2:9" s="133" customFormat="1" ht="15">
      <c r="B265" s="323"/>
      <c r="C265" s="135"/>
      <c r="D265" s="234"/>
      <c r="E265" s="235"/>
      <c r="F265" s="236"/>
      <c r="G265" s="177"/>
      <c r="H265" s="232" t="str">
        <f t="shared" si="51"/>
        <v xml:space="preserve"> </v>
      </c>
      <c r="I265" s="216"/>
    </row>
    <row r="266" spans="2:9" s="133" customFormat="1" ht="15">
      <c r="B266" s="314" t="s">
        <v>433</v>
      </c>
      <c r="C266" s="136"/>
      <c r="D266" s="135" t="s">
        <v>434</v>
      </c>
      <c r="E266" s="136" t="s">
        <v>22</v>
      </c>
      <c r="F266" s="231">
        <v>3</v>
      </c>
      <c r="G266" s="177"/>
      <c r="H266" s="232" t="str">
        <f t="shared" si="51"/>
        <v xml:space="preserve"> </v>
      </c>
      <c r="I266" s="216"/>
    </row>
    <row r="267" spans="2:9" s="133" customFormat="1" ht="15">
      <c r="B267" s="323"/>
      <c r="C267" s="135"/>
      <c r="D267" s="234"/>
      <c r="E267" s="235"/>
      <c r="F267" s="236"/>
      <c r="G267" s="177"/>
      <c r="H267" s="232" t="str">
        <f t="shared" si="51"/>
        <v xml:space="preserve"> </v>
      </c>
      <c r="I267" s="216"/>
    </row>
    <row r="268" spans="2:9" s="133" customFormat="1" ht="15">
      <c r="B268" s="314" t="s">
        <v>435</v>
      </c>
      <c r="C268" s="136"/>
      <c r="D268" s="135" t="s">
        <v>436</v>
      </c>
      <c r="E268" s="136" t="s">
        <v>22</v>
      </c>
      <c r="F268" s="231">
        <v>4</v>
      </c>
      <c r="G268" s="177"/>
      <c r="H268" s="232" t="str">
        <f t="shared" ref="H268:H333" si="68">IF(G268=0," ",F268*G268)</f>
        <v xml:space="preserve"> </v>
      </c>
      <c r="I268" s="216"/>
    </row>
    <row r="269" spans="2:9" s="133" customFormat="1" ht="15">
      <c r="B269" s="323"/>
      <c r="C269" s="135"/>
      <c r="E269" s="229"/>
      <c r="F269" s="237"/>
      <c r="G269" s="177"/>
      <c r="H269" s="232" t="str">
        <f t="shared" si="68"/>
        <v xml:space="preserve"> </v>
      </c>
      <c r="I269" s="216"/>
    </row>
    <row r="270" spans="2:9" s="133" customFormat="1" ht="15">
      <c r="B270" s="314" t="s">
        <v>437</v>
      </c>
      <c r="C270" s="136"/>
      <c r="D270" s="135" t="s">
        <v>438</v>
      </c>
      <c r="E270" s="136" t="s">
        <v>22</v>
      </c>
      <c r="F270" s="231">
        <v>4</v>
      </c>
      <c r="G270" s="177"/>
      <c r="H270" s="232" t="str">
        <f t="shared" si="68"/>
        <v xml:space="preserve"> </v>
      </c>
      <c r="I270" s="216"/>
    </row>
    <row r="271" spans="2:9" s="133" customFormat="1" ht="15">
      <c r="B271" s="323"/>
      <c r="C271" s="135"/>
      <c r="D271" s="234"/>
      <c r="E271" s="235"/>
      <c r="F271" s="236"/>
      <c r="G271" s="177"/>
      <c r="H271" s="232" t="str">
        <f t="shared" si="68"/>
        <v xml:space="preserve"> </v>
      </c>
      <c r="I271" s="216"/>
    </row>
    <row r="272" spans="2:9" s="133" customFormat="1" ht="15">
      <c r="B272" s="314" t="s">
        <v>439</v>
      </c>
      <c r="C272" s="136"/>
      <c r="D272" s="135" t="s">
        <v>440</v>
      </c>
      <c r="E272" s="136" t="s">
        <v>22</v>
      </c>
      <c r="F272" s="231">
        <v>8</v>
      </c>
      <c r="G272" s="177"/>
      <c r="H272" s="232" t="str">
        <f t="shared" si="68"/>
        <v xml:space="preserve"> </v>
      </c>
      <c r="I272" s="216"/>
    </row>
    <row r="273" spans="2:64" s="133" customFormat="1" ht="15">
      <c r="B273" s="323"/>
      <c r="C273" s="135"/>
      <c r="E273" s="229"/>
      <c r="F273" s="237"/>
      <c r="G273" s="177"/>
      <c r="H273" s="232" t="str">
        <f t="shared" si="68"/>
        <v xml:space="preserve"> </v>
      </c>
      <c r="I273" s="216"/>
    </row>
    <row r="274" spans="2:64" s="133" customFormat="1" ht="38.25">
      <c r="B274" s="314" t="s">
        <v>441</v>
      </c>
      <c r="C274" s="136"/>
      <c r="D274" s="135" t="s">
        <v>442</v>
      </c>
      <c r="E274" s="136" t="s">
        <v>22</v>
      </c>
      <c r="F274" s="231">
        <v>17</v>
      </c>
      <c r="G274" s="177"/>
      <c r="H274" s="232" t="str">
        <f t="shared" si="68"/>
        <v xml:space="preserve"> </v>
      </c>
      <c r="I274" s="216"/>
    </row>
    <row r="275" spans="2:64" s="133" customFormat="1" ht="15">
      <c r="B275" s="323"/>
      <c r="C275" s="135"/>
      <c r="E275" s="229"/>
      <c r="F275" s="237"/>
      <c r="G275" s="177"/>
      <c r="H275" s="232" t="str">
        <f t="shared" si="68"/>
        <v xml:space="preserve"> </v>
      </c>
      <c r="I275" s="216"/>
    </row>
    <row r="276" spans="2:64" s="133" customFormat="1" ht="25.5">
      <c r="B276" s="314" t="s">
        <v>443</v>
      </c>
      <c r="C276" s="136"/>
      <c r="D276" s="135" t="s">
        <v>444</v>
      </c>
      <c r="E276" s="136" t="s">
        <v>18</v>
      </c>
      <c r="F276" s="231">
        <v>8</v>
      </c>
      <c r="G276" s="177"/>
      <c r="H276" s="232" t="str">
        <f t="shared" si="68"/>
        <v xml:space="preserve"> </v>
      </c>
      <c r="I276" s="216"/>
    </row>
    <row r="277" spans="2:64" s="133" customFormat="1" ht="15">
      <c r="B277" s="323"/>
      <c r="C277" s="135"/>
      <c r="E277" s="229"/>
      <c r="F277" s="237"/>
      <c r="G277" s="177"/>
      <c r="H277" s="232" t="str">
        <f t="shared" si="68"/>
        <v xml:space="preserve"> </v>
      </c>
      <c r="I277" s="216"/>
    </row>
    <row r="278" spans="2:64" s="133" customFormat="1" ht="15">
      <c r="B278" s="314" t="s">
        <v>445</v>
      </c>
      <c r="C278" s="136"/>
      <c r="D278" s="135" t="s">
        <v>446</v>
      </c>
      <c r="E278" s="136" t="s">
        <v>134</v>
      </c>
      <c r="F278" s="231">
        <v>85</v>
      </c>
      <c r="G278" s="177"/>
      <c r="H278" s="232" t="str">
        <f t="shared" si="68"/>
        <v xml:space="preserve"> </v>
      </c>
      <c r="I278" s="216"/>
    </row>
    <row r="279" spans="2:64" s="133" customFormat="1" ht="15">
      <c r="B279" s="323"/>
      <c r="C279" s="135"/>
      <c r="E279" s="229"/>
      <c r="F279" s="237"/>
      <c r="G279" s="177"/>
      <c r="H279" s="232" t="str">
        <f t="shared" si="68"/>
        <v xml:space="preserve"> </v>
      </c>
      <c r="I279" s="216"/>
    </row>
    <row r="280" spans="2:64" s="133" customFormat="1" ht="15">
      <c r="B280" s="314" t="s">
        <v>447</v>
      </c>
      <c r="C280" s="136"/>
      <c r="D280" s="135" t="s">
        <v>448</v>
      </c>
      <c r="E280" s="136" t="s">
        <v>134</v>
      </c>
      <c r="F280" s="231">
        <v>25</v>
      </c>
      <c r="G280" s="177"/>
      <c r="H280" s="232" t="str">
        <f t="shared" si="68"/>
        <v xml:space="preserve"> </v>
      </c>
      <c r="I280" s="216"/>
    </row>
    <row r="281" spans="2:64" s="133" customFormat="1" ht="15">
      <c r="B281" s="323"/>
      <c r="C281" s="135"/>
      <c r="D281" s="234"/>
      <c r="E281" s="235"/>
      <c r="F281" s="236"/>
      <c r="G281" s="177"/>
      <c r="H281" s="232" t="str">
        <f t="shared" si="68"/>
        <v xml:space="preserve"> </v>
      </c>
      <c r="I281" s="216"/>
    </row>
    <row r="282" spans="2:64" s="133" customFormat="1" ht="15">
      <c r="B282" s="314" t="s">
        <v>449</v>
      </c>
      <c r="C282" s="136"/>
      <c r="D282" s="135" t="s">
        <v>450</v>
      </c>
      <c r="E282" s="136" t="s">
        <v>18</v>
      </c>
      <c r="F282" s="231">
        <v>12</v>
      </c>
      <c r="G282" s="177"/>
      <c r="H282" s="232" t="str">
        <f t="shared" si="68"/>
        <v xml:space="preserve"> </v>
      </c>
      <c r="I282" s="216"/>
    </row>
    <row r="283" spans="2:64" s="133" customFormat="1" ht="15">
      <c r="B283" s="323"/>
      <c r="C283" s="135"/>
      <c r="D283" s="234"/>
      <c r="E283" s="238"/>
      <c r="F283" s="239"/>
      <c r="G283" s="177"/>
      <c r="H283" s="232" t="str">
        <f t="shared" si="68"/>
        <v xml:space="preserve"> </v>
      </c>
      <c r="I283" s="216"/>
    </row>
    <row r="284" spans="2:64" s="133" customFormat="1" ht="76.5">
      <c r="B284" s="314" t="s">
        <v>451</v>
      </c>
      <c r="C284" s="136"/>
      <c r="D284" s="135" t="s">
        <v>137</v>
      </c>
      <c r="E284" s="136" t="s">
        <v>135</v>
      </c>
      <c r="F284" s="231">
        <v>1</v>
      </c>
      <c r="G284" s="177"/>
      <c r="H284" s="232" t="str">
        <f t="shared" si="68"/>
        <v xml:space="preserve"> </v>
      </c>
      <c r="I284" s="216"/>
    </row>
    <row r="285" spans="2:64" s="133" customFormat="1" ht="15">
      <c r="B285" s="323"/>
      <c r="C285" s="135"/>
      <c r="D285" s="234"/>
      <c r="E285" s="238"/>
      <c r="F285" s="239"/>
      <c r="G285" s="177"/>
      <c r="H285" s="232" t="str">
        <f t="shared" si="68"/>
        <v xml:space="preserve"> </v>
      </c>
      <c r="I285" s="216"/>
    </row>
    <row r="286" spans="2:64" s="133" customFormat="1" ht="51">
      <c r="B286" s="314" t="s">
        <v>452</v>
      </c>
      <c r="C286" s="136"/>
      <c r="D286" s="135" t="s">
        <v>453</v>
      </c>
      <c r="E286" s="136" t="s">
        <v>18</v>
      </c>
      <c r="F286" s="137">
        <v>1</v>
      </c>
      <c r="G286" s="177"/>
      <c r="H286" s="232" t="str">
        <f t="shared" si="68"/>
        <v xml:space="preserve"> </v>
      </c>
      <c r="AY286" s="172">
        <v>33.799999999999997</v>
      </c>
      <c r="AZ286" s="141">
        <v>26</v>
      </c>
      <c r="BA286" s="142"/>
      <c r="BB286" s="141">
        <f t="shared" ref="BB286:BB317" si="69">IF(F286=0," ",AZ286-(AZ286*BA286))</f>
        <v>26</v>
      </c>
      <c r="BC286" s="141">
        <f t="shared" ref="BC286:BC317" si="70">IF(F286=0," ",AZ286*F286)</f>
        <v>26</v>
      </c>
      <c r="BD286" s="141">
        <f t="shared" ref="BD286:BD317" si="71">IF(F286=0," ",BC286-(BC286*BA286))</f>
        <v>26</v>
      </c>
      <c r="BE286" s="140"/>
      <c r="BF286" s="142">
        <v>0.3</v>
      </c>
      <c r="BG286" s="143"/>
      <c r="BH286" s="143">
        <f t="shared" ref="BH286:BH317" si="72">IF(F286=0," ",IF(BF286=0,BG286,BB286*BF286))</f>
        <v>7.8</v>
      </c>
      <c r="BI286" s="143">
        <f t="shared" ref="BI286:BI317" si="73">IF(F286=0," ",IF(BF286=0,BG286*F286,BB286*BF286*F286))</f>
        <v>7.8</v>
      </c>
      <c r="BJ286" s="144"/>
      <c r="BK286" s="143">
        <f t="shared" ref="BK286:BK317" si="74">IF(F286=0," ",BB286+BH286)</f>
        <v>33.799999999999997</v>
      </c>
      <c r="BL286" s="143">
        <f t="shared" ref="BL286:BL317" si="75">IF(F286=0," ",BD286+BI286)</f>
        <v>33.799999999999997</v>
      </c>
    </row>
    <row r="287" spans="2:64" s="133" customFormat="1">
      <c r="B287" s="310"/>
      <c r="C287" s="145"/>
      <c r="E287" s="136"/>
      <c r="F287" s="146"/>
      <c r="G287" s="138"/>
      <c r="H287" s="139" t="str">
        <f>IF(G287=0," ",F287*G287)</f>
        <v xml:space="preserve"> </v>
      </c>
      <c r="AY287" s="140"/>
      <c r="AZ287" s="141"/>
      <c r="BA287" s="142"/>
      <c r="BB287" s="141" t="str">
        <f t="shared" si="69"/>
        <v xml:space="preserve"> </v>
      </c>
      <c r="BC287" s="141" t="str">
        <f t="shared" si="70"/>
        <v xml:space="preserve"> </v>
      </c>
      <c r="BD287" s="141" t="str">
        <f t="shared" si="71"/>
        <v xml:space="preserve"> </v>
      </c>
      <c r="BE287" s="140"/>
      <c r="BF287" s="142"/>
      <c r="BG287" s="143"/>
      <c r="BH287" s="143" t="str">
        <f t="shared" si="72"/>
        <v xml:space="preserve"> </v>
      </c>
      <c r="BI287" s="143" t="str">
        <f t="shared" si="73"/>
        <v xml:space="preserve"> </v>
      </c>
      <c r="BJ287" s="144"/>
      <c r="BK287" s="143" t="str">
        <f t="shared" si="74"/>
        <v xml:space="preserve"> </v>
      </c>
      <c r="BL287" s="143" t="str">
        <f t="shared" si="75"/>
        <v xml:space="preserve"> </v>
      </c>
    </row>
    <row r="288" spans="2:64" s="133" customFormat="1" ht="25.5">
      <c r="B288" s="314" t="s">
        <v>454</v>
      </c>
      <c r="C288" s="136"/>
      <c r="D288" s="135" t="s">
        <v>455</v>
      </c>
      <c r="E288" s="136" t="s">
        <v>18</v>
      </c>
      <c r="F288" s="137">
        <v>1</v>
      </c>
      <c r="G288" s="177"/>
      <c r="H288" s="232" t="str">
        <f t="shared" ref="H288:H293" si="76">IF(G288=0," ",F288*G288)</f>
        <v xml:space="preserve"> </v>
      </c>
      <c r="AY288" s="172">
        <v>313.69</v>
      </c>
      <c r="AZ288" s="141">
        <v>254</v>
      </c>
      <c r="BA288" s="142">
        <v>0.05</v>
      </c>
      <c r="BB288" s="141">
        <f t="shared" si="69"/>
        <v>241.3</v>
      </c>
      <c r="BC288" s="141">
        <f t="shared" si="70"/>
        <v>254</v>
      </c>
      <c r="BD288" s="141">
        <f t="shared" si="71"/>
        <v>241.3</v>
      </c>
      <c r="BE288" s="140"/>
      <c r="BF288" s="142">
        <v>0.3</v>
      </c>
      <c r="BG288" s="143"/>
      <c r="BH288" s="143">
        <f t="shared" si="72"/>
        <v>72.39</v>
      </c>
      <c r="BI288" s="143">
        <f t="shared" si="73"/>
        <v>72.39</v>
      </c>
      <c r="BJ288" s="144"/>
      <c r="BK288" s="143">
        <f t="shared" si="74"/>
        <v>313.69</v>
      </c>
      <c r="BL288" s="143">
        <f t="shared" si="75"/>
        <v>313.69</v>
      </c>
    </row>
    <row r="289" spans="2:256" s="133" customFormat="1">
      <c r="B289" s="310"/>
      <c r="C289" s="145"/>
      <c r="E289" s="136"/>
      <c r="F289" s="146"/>
      <c r="G289" s="138"/>
      <c r="H289" s="139" t="str">
        <f t="shared" si="76"/>
        <v xml:space="preserve"> </v>
      </c>
      <c r="AY289" s="140"/>
      <c r="AZ289" s="141"/>
      <c r="BA289" s="142"/>
      <c r="BB289" s="141" t="str">
        <f t="shared" si="69"/>
        <v xml:space="preserve"> </v>
      </c>
      <c r="BC289" s="141" t="str">
        <f t="shared" si="70"/>
        <v xml:space="preserve"> </v>
      </c>
      <c r="BD289" s="141" t="str">
        <f t="shared" si="71"/>
        <v xml:space="preserve"> </v>
      </c>
      <c r="BE289" s="140"/>
      <c r="BF289" s="142"/>
      <c r="BG289" s="143"/>
      <c r="BH289" s="143" t="str">
        <f t="shared" si="72"/>
        <v xml:space="preserve"> </v>
      </c>
      <c r="BI289" s="143" t="str">
        <f t="shared" si="73"/>
        <v xml:space="preserve"> </v>
      </c>
      <c r="BJ289" s="144"/>
      <c r="BK289" s="143" t="str">
        <f t="shared" si="74"/>
        <v xml:space="preserve"> </v>
      </c>
      <c r="BL289" s="143" t="str">
        <f t="shared" si="75"/>
        <v xml:space="preserve"> </v>
      </c>
    </row>
    <row r="290" spans="2:256" s="133" customFormat="1" ht="38.25">
      <c r="B290" s="314" t="s">
        <v>456</v>
      </c>
      <c r="C290" s="136"/>
      <c r="D290" s="329" t="s">
        <v>576</v>
      </c>
      <c r="E290" s="136" t="s">
        <v>18</v>
      </c>
      <c r="F290" s="137">
        <v>1</v>
      </c>
      <c r="G290" s="177"/>
      <c r="H290" s="232" t="str">
        <f t="shared" si="76"/>
        <v xml:space="preserve"> </v>
      </c>
      <c r="AY290" s="172">
        <v>313.69</v>
      </c>
      <c r="AZ290" s="141">
        <v>254</v>
      </c>
      <c r="BA290" s="142">
        <v>0.05</v>
      </c>
      <c r="BB290" s="141">
        <f t="shared" ref="BB290:BB292" si="77">IF(F290=0," ",AZ290-(AZ290*BA290))</f>
        <v>241.3</v>
      </c>
      <c r="BC290" s="141">
        <f t="shared" ref="BC290:BC292" si="78">IF(F290=0," ",AZ290*F290)</f>
        <v>254</v>
      </c>
      <c r="BD290" s="141">
        <f t="shared" ref="BD290:BD292" si="79">IF(F290=0," ",BC290-(BC290*BA290))</f>
        <v>241.3</v>
      </c>
      <c r="BE290" s="140"/>
      <c r="BF290" s="142">
        <v>0.3</v>
      </c>
      <c r="BG290" s="143"/>
      <c r="BH290" s="143">
        <f t="shared" ref="BH290:BH292" si="80">IF(F290=0," ",IF(BF290=0,BG290,BB290*BF290))</f>
        <v>72.39</v>
      </c>
      <c r="BI290" s="143">
        <f t="shared" ref="BI290:BI292" si="81">IF(F290=0," ",IF(BF290=0,BG290*F290,BB290*BF290*F290))</f>
        <v>72.39</v>
      </c>
      <c r="BJ290" s="144"/>
      <c r="BK290" s="143">
        <f t="shared" ref="BK290:BK292" si="82">IF(F290=0," ",BB290+BH290)</f>
        <v>313.69</v>
      </c>
      <c r="BL290" s="143">
        <f t="shared" ref="BL290:BL292" si="83">IF(F290=0," ",BD290+BI290)</f>
        <v>313.69</v>
      </c>
    </row>
    <row r="291" spans="2:256" s="133" customFormat="1">
      <c r="B291" s="310"/>
      <c r="C291" s="145"/>
      <c r="E291" s="136"/>
      <c r="F291" s="146"/>
      <c r="G291" s="138"/>
      <c r="H291" s="139" t="str">
        <f t="shared" si="76"/>
        <v xml:space="preserve"> </v>
      </c>
      <c r="AY291" s="140"/>
      <c r="AZ291" s="141"/>
      <c r="BA291" s="142"/>
      <c r="BB291" s="141" t="str">
        <f t="shared" si="77"/>
        <v xml:space="preserve"> </v>
      </c>
      <c r="BC291" s="141" t="str">
        <f t="shared" si="78"/>
        <v xml:space="preserve"> </v>
      </c>
      <c r="BD291" s="141" t="str">
        <f t="shared" si="79"/>
        <v xml:space="preserve"> </v>
      </c>
      <c r="BE291" s="140"/>
      <c r="BF291" s="142"/>
      <c r="BG291" s="143"/>
      <c r="BH291" s="143" t="str">
        <f t="shared" si="80"/>
        <v xml:space="preserve"> </v>
      </c>
      <c r="BI291" s="143" t="str">
        <f t="shared" si="81"/>
        <v xml:space="preserve"> </v>
      </c>
      <c r="BJ291" s="144"/>
      <c r="BK291" s="143" t="str">
        <f t="shared" si="82"/>
        <v xml:space="preserve"> </v>
      </c>
      <c r="BL291" s="143" t="str">
        <f t="shared" si="83"/>
        <v xml:space="preserve"> </v>
      </c>
    </row>
    <row r="292" spans="2:256" s="133" customFormat="1" ht="25.5">
      <c r="B292" s="309" t="s">
        <v>457</v>
      </c>
      <c r="C292" s="165"/>
      <c r="D292" s="223" t="s">
        <v>577</v>
      </c>
      <c r="E292" s="165" t="s">
        <v>18</v>
      </c>
      <c r="F292" s="215">
        <v>1</v>
      </c>
      <c r="G292" s="177"/>
      <c r="H292" s="139" t="str">
        <f t="shared" si="76"/>
        <v xml:space="preserve"> </v>
      </c>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218"/>
      <c r="AH292" s="218"/>
      <c r="AI292" s="218"/>
      <c r="AJ292" s="218"/>
      <c r="AK292" s="218"/>
      <c r="AL292" s="218"/>
      <c r="AM292" s="218"/>
      <c r="AN292" s="218"/>
      <c r="AO292" s="218"/>
      <c r="AP292" s="218"/>
      <c r="AQ292" s="218"/>
      <c r="AR292" s="218"/>
      <c r="AS292" s="218"/>
      <c r="AT292" s="218"/>
      <c r="AU292" s="218"/>
      <c r="AV292" s="218"/>
      <c r="AW292" s="218"/>
      <c r="AX292" s="218"/>
      <c r="AY292" s="172">
        <v>84.5</v>
      </c>
      <c r="AZ292" s="187">
        <v>65</v>
      </c>
      <c r="BA292" s="188"/>
      <c r="BB292" s="141">
        <f t="shared" si="77"/>
        <v>65</v>
      </c>
      <c r="BC292" s="141">
        <f t="shared" si="78"/>
        <v>65</v>
      </c>
      <c r="BD292" s="141">
        <f t="shared" si="79"/>
        <v>65</v>
      </c>
      <c r="BE292" s="227"/>
      <c r="BF292" s="188">
        <v>0.3</v>
      </c>
      <c r="BG292" s="143"/>
      <c r="BH292" s="143">
        <f t="shared" si="80"/>
        <v>19.5</v>
      </c>
      <c r="BI292" s="143">
        <f t="shared" si="81"/>
        <v>19.5</v>
      </c>
      <c r="BJ292" s="228"/>
      <c r="BK292" s="143">
        <f t="shared" si="82"/>
        <v>84.5</v>
      </c>
      <c r="BL292" s="143">
        <f t="shared" si="83"/>
        <v>84.5</v>
      </c>
      <c r="BM292" s="218"/>
      <c r="BN292" s="218"/>
      <c r="BO292" s="218"/>
      <c r="BP292" s="218"/>
      <c r="BQ292" s="218"/>
      <c r="BR292" s="218"/>
      <c r="BS292" s="218"/>
      <c r="BT292" s="218"/>
      <c r="BU292" s="218"/>
      <c r="BV292" s="218"/>
      <c r="BW292" s="218"/>
      <c r="BX292" s="218"/>
      <c r="BY292" s="218"/>
      <c r="BZ292" s="218"/>
      <c r="CA292" s="218"/>
      <c r="CB292" s="218"/>
      <c r="CC292" s="218"/>
      <c r="CD292" s="218"/>
      <c r="CE292" s="218"/>
      <c r="CF292" s="218"/>
      <c r="CG292" s="218"/>
      <c r="CH292" s="218"/>
      <c r="CI292" s="218"/>
      <c r="CJ292" s="218"/>
      <c r="CK292" s="218"/>
      <c r="CL292" s="218"/>
      <c r="CM292" s="218"/>
      <c r="CN292" s="218"/>
      <c r="CO292" s="218"/>
      <c r="CP292" s="218"/>
      <c r="CQ292" s="218"/>
      <c r="CR292" s="218"/>
      <c r="CS292" s="218"/>
      <c r="CT292" s="218"/>
      <c r="CU292" s="218"/>
      <c r="CV292" s="218"/>
      <c r="CW292" s="218"/>
      <c r="CX292" s="218"/>
      <c r="CY292" s="218"/>
      <c r="CZ292" s="218"/>
      <c r="DA292" s="218"/>
      <c r="DB292" s="218"/>
      <c r="DC292" s="218"/>
      <c r="DD292" s="218"/>
      <c r="DE292" s="218"/>
      <c r="DF292" s="218"/>
      <c r="DG292" s="218"/>
      <c r="DH292" s="218"/>
      <c r="DI292" s="218"/>
      <c r="DJ292" s="218"/>
      <c r="DK292" s="218"/>
      <c r="DL292" s="218"/>
      <c r="DM292" s="218"/>
      <c r="DN292" s="218"/>
      <c r="DO292" s="218"/>
      <c r="DP292" s="218"/>
      <c r="DQ292" s="218"/>
      <c r="DR292" s="218"/>
      <c r="DS292" s="218"/>
      <c r="DT292" s="218"/>
      <c r="DU292" s="218"/>
      <c r="DV292" s="218"/>
      <c r="DW292" s="218"/>
      <c r="DX292" s="218"/>
      <c r="DY292" s="218"/>
      <c r="DZ292" s="218"/>
      <c r="EA292" s="218"/>
      <c r="EB292" s="218"/>
      <c r="EC292" s="218"/>
      <c r="ED292" s="218"/>
      <c r="EE292" s="218"/>
      <c r="EF292" s="218"/>
      <c r="EG292" s="218"/>
      <c r="EH292" s="218"/>
      <c r="EI292" s="218"/>
      <c r="EJ292" s="218"/>
      <c r="EK292" s="218"/>
      <c r="EL292" s="218"/>
      <c r="EM292" s="218"/>
      <c r="EN292" s="218"/>
      <c r="EO292" s="218"/>
      <c r="EP292" s="218"/>
      <c r="EQ292" s="218"/>
      <c r="ER292" s="218"/>
      <c r="ES292" s="218"/>
      <c r="ET292" s="218"/>
      <c r="EU292" s="218"/>
      <c r="EV292" s="218"/>
      <c r="EW292" s="218"/>
      <c r="EX292" s="218"/>
      <c r="EY292" s="218"/>
      <c r="EZ292" s="218"/>
      <c r="FA292" s="218"/>
      <c r="FB292" s="218"/>
      <c r="FC292" s="218"/>
      <c r="FD292" s="218"/>
      <c r="FE292" s="218"/>
      <c r="FF292" s="218"/>
      <c r="FG292" s="218"/>
      <c r="FH292" s="218"/>
      <c r="FI292" s="218"/>
      <c r="FJ292" s="218"/>
      <c r="FK292" s="218"/>
      <c r="FL292" s="218"/>
      <c r="FM292" s="218"/>
      <c r="FN292" s="218"/>
      <c r="FO292" s="218"/>
      <c r="FP292" s="218"/>
      <c r="FQ292" s="218"/>
      <c r="FR292" s="218"/>
      <c r="FS292" s="218"/>
      <c r="FT292" s="218"/>
      <c r="FU292" s="218"/>
      <c r="FV292" s="218"/>
      <c r="FW292" s="218"/>
      <c r="FX292" s="218"/>
      <c r="FY292" s="218"/>
      <c r="FZ292" s="218"/>
      <c r="GA292" s="218"/>
      <c r="GB292" s="218"/>
      <c r="GC292" s="218"/>
      <c r="GD292" s="218"/>
      <c r="GE292" s="218"/>
      <c r="GF292" s="218"/>
      <c r="GG292" s="218"/>
      <c r="GH292" s="218"/>
      <c r="GI292" s="218"/>
      <c r="GJ292" s="218"/>
      <c r="GK292" s="218"/>
      <c r="GL292" s="218"/>
      <c r="GM292" s="218"/>
      <c r="GN292" s="218"/>
      <c r="GO292" s="218"/>
      <c r="GP292" s="218"/>
      <c r="GQ292" s="218"/>
      <c r="GR292" s="218"/>
      <c r="GS292" s="218"/>
      <c r="GT292" s="218"/>
      <c r="GU292" s="218"/>
      <c r="GV292" s="218"/>
      <c r="GW292" s="218"/>
      <c r="GX292" s="218"/>
      <c r="GY292" s="218"/>
      <c r="GZ292" s="218"/>
      <c r="HA292" s="218"/>
      <c r="HB292" s="218"/>
      <c r="HC292" s="218"/>
      <c r="HD292" s="218"/>
      <c r="HE292" s="218"/>
      <c r="HF292" s="218"/>
      <c r="HG292" s="218"/>
      <c r="HH292" s="218"/>
      <c r="HI292" s="218"/>
      <c r="HJ292" s="218"/>
      <c r="HK292" s="218"/>
      <c r="HL292" s="218"/>
      <c r="HM292" s="218"/>
      <c r="HN292" s="218"/>
      <c r="HO292" s="218"/>
      <c r="HP292" s="218"/>
      <c r="HQ292" s="218"/>
      <c r="HR292" s="218"/>
      <c r="HS292" s="218"/>
      <c r="HT292" s="218"/>
      <c r="HU292" s="218"/>
      <c r="HV292" s="218"/>
      <c r="HW292" s="218"/>
      <c r="HX292" s="218"/>
      <c r="HY292" s="218"/>
      <c r="HZ292" s="218"/>
      <c r="IA292" s="218"/>
      <c r="IB292" s="218"/>
      <c r="IC292" s="218"/>
      <c r="ID292" s="218"/>
      <c r="IE292" s="218"/>
      <c r="IF292" s="218"/>
      <c r="IG292" s="218"/>
      <c r="IH292" s="218"/>
      <c r="II292" s="218"/>
      <c r="IJ292" s="218"/>
      <c r="IK292" s="218"/>
      <c r="IL292" s="218"/>
      <c r="IM292" s="218"/>
      <c r="IN292" s="218"/>
      <c r="IO292" s="218"/>
      <c r="IP292" s="218"/>
      <c r="IQ292" s="218"/>
      <c r="IR292" s="218"/>
      <c r="IS292" s="218"/>
      <c r="IT292" s="218"/>
      <c r="IU292" s="218"/>
      <c r="IV292" s="218"/>
    </row>
    <row r="293" spans="2:256" s="133" customFormat="1">
      <c r="B293" s="310"/>
      <c r="C293" s="145"/>
      <c r="E293" s="136"/>
      <c r="F293" s="146"/>
      <c r="G293" s="138"/>
      <c r="H293" s="139" t="str">
        <f t="shared" si="76"/>
        <v xml:space="preserve"> </v>
      </c>
      <c r="AY293" s="140"/>
      <c r="AZ293" s="141"/>
      <c r="BA293" s="142"/>
      <c r="BB293" s="141" t="str">
        <f t="shared" si="69"/>
        <v xml:space="preserve"> </v>
      </c>
      <c r="BC293" s="141" t="str">
        <f t="shared" si="70"/>
        <v xml:space="preserve"> </v>
      </c>
      <c r="BD293" s="141" t="str">
        <f t="shared" si="71"/>
        <v xml:space="preserve"> </v>
      </c>
      <c r="BE293" s="140"/>
      <c r="BF293" s="142"/>
      <c r="BG293" s="143"/>
      <c r="BH293" s="143" t="str">
        <f t="shared" si="72"/>
        <v xml:space="preserve"> </v>
      </c>
      <c r="BI293" s="143" t="str">
        <f t="shared" si="73"/>
        <v xml:space="preserve"> </v>
      </c>
      <c r="BJ293" s="144"/>
      <c r="BK293" s="143" t="str">
        <f t="shared" si="74"/>
        <v xml:space="preserve"> </v>
      </c>
      <c r="BL293" s="143" t="str">
        <f t="shared" si="75"/>
        <v xml:space="preserve"> </v>
      </c>
    </row>
    <row r="294" spans="2:256" s="133" customFormat="1" ht="38.25">
      <c r="B294" s="314" t="s">
        <v>458</v>
      </c>
      <c r="C294" s="136"/>
      <c r="D294" s="135" t="s">
        <v>461</v>
      </c>
      <c r="E294" s="136" t="s">
        <v>18</v>
      </c>
      <c r="F294" s="137">
        <v>1</v>
      </c>
      <c r="G294" s="177"/>
      <c r="H294" s="232" t="str">
        <f t="shared" si="68"/>
        <v xml:space="preserve"> </v>
      </c>
      <c r="AY294" s="172">
        <v>313.69</v>
      </c>
      <c r="AZ294" s="141">
        <v>254</v>
      </c>
      <c r="BA294" s="142">
        <v>0.05</v>
      </c>
      <c r="BB294" s="141">
        <f t="shared" si="69"/>
        <v>241.3</v>
      </c>
      <c r="BC294" s="141">
        <f t="shared" si="70"/>
        <v>254</v>
      </c>
      <c r="BD294" s="141">
        <f t="shared" si="71"/>
        <v>241.3</v>
      </c>
      <c r="BE294" s="140"/>
      <c r="BF294" s="142">
        <v>0.3</v>
      </c>
      <c r="BG294" s="143"/>
      <c r="BH294" s="143">
        <f t="shared" si="72"/>
        <v>72.39</v>
      </c>
      <c r="BI294" s="143">
        <f t="shared" si="73"/>
        <v>72.39</v>
      </c>
      <c r="BJ294" s="144"/>
      <c r="BK294" s="143">
        <f t="shared" si="74"/>
        <v>313.69</v>
      </c>
      <c r="BL294" s="143">
        <f t="shared" si="75"/>
        <v>313.69</v>
      </c>
    </row>
    <row r="295" spans="2:256" s="133" customFormat="1">
      <c r="B295" s="310"/>
      <c r="C295" s="145"/>
      <c r="E295" s="136"/>
      <c r="F295" s="146"/>
      <c r="G295" s="138"/>
      <c r="H295" s="139" t="str">
        <f t="shared" si="68"/>
        <v xml:space="preserve"> </v>
      </c>
      <c r="AY295" s="140"/>
      <c r="AZ295" s="141"/>
      <c r="BA295" s="142"/>
      <c r="BB295" s="141" t="str">
        <f t="shared" si="69"/>
        <v xml:space="preserve"> </v>
      </c>
      <c r="BC295" s="141" t="str">
        <f t="shared" si="70"/>
        <v xml:space="preserve"> </v>
      </c>
      <c r="BD295" s="141" t="str">
        <f t="shared" si="71"/>
        <v xml:space="preserve"> </v>
      </c>
      <c r="BE295" s="140"/>
      <c r="BF295" s="142"/>
      <c r="BG295" s="143"/>
      <c r="BH295" s="143" t="str">
        <f t="shared" si="72"/>
        <v xml:space="preserve"> </v>
      </c>
      <c r="BI295" s="143" t="str">
        <f t="shared" si="73"/>
        <v xml:space="preserve"> </v>
      </c>
      <c r="BJ295" s="144"/>
      <c r="BK295" s="143" t="str">
        <f t="shared" si="74"/>
        <v xml:space="preserve"> </v>
      </c>
      <c r="BL295" s="143" t="str">
        <f t="shared" si="75"/>
        <v xml:space="preserve"> </v>
      </c>
    </row>
    <row r="296" spans="2:256" s="133" customFormat="1" ht="25.5">
      <c r="B296" s="309" t="s">
        <v>459</v>
      </c>
      <c r="C296" s="165"/>
      <c r="D296" s="223" t="s">
        <v>465</v>
      </c>
      <c r="E296" s="165" t="s">
        <v>18</v>
      </c>
      <c r="F296" s="215">
        <v>1</v>
      </c>
      <c r="G296" s="177"/>
      <c r="H296" s="139" t="str">
        <f t="shared" si="68"/>
        <v xml:space="preserve"> </v>
      </c>
      <c r="I296" s="218"/>
      <c r="J296" s="218"/>
      <c r="K296" s="218"/>
      <c r="L296" s="218"/>
      <c r="M296" s="218"/>
      <c r="N296" s="218"/>
      <c r="O296" s="218"/>
      <c r="P296" s="218"/>
      <c r="Q296" s="218"/>
      <c r="R296" s="218"/>
      <c r="S296" s="218"/>
      <c r="T296" s="218"/>
      <c r="U296" s="218"/>
      <c r="V296" s="218"/>
      <c r="W296" s="218"/>
      <c r="X296" s="218"/>
      <c r="Y296" s="218"/>
      <c r="Z296" s="218"/>
      <c r="AA296" s="218"/>
      <c r="AB296" s="218"/>
      <c r="AC296" s="218"/>
      <c r="AD296" s="218"/>
      <c r="AE296" s="218"/>
      <c r="AF296" s="218"/>
      <c r="AG296" s="218"/>
      <c r="AH296" s="218"/>
      <c r="AI296" s="218"/>
      <c r="AJ296" s="218"/>
      <c r="AK296" s="218"/>
      <c r="AL296" s="218"/>
      <c r="AM296" s="218"/>
      <c r="AN296" s="218"/>
      <c r="AO296" s="218"/>
      <c r="AP296" s="218"/>
      <c r="AQ296" s="218"/>
      <c r="AR296" s="218"/>
      <c r="AS296" s="218"/>
      <c r="AT296" s="218"/>
      <c r="AU296" s="218"/>
      <c r="AV296" s="218"/>
      <c r="AW296" s="218"/>
      <c r="AX296" s="218"/>
      <c r="AY296" s="172">
        <v>84.5</v>
      </c>
      <c r="AZ296" s="187">
        <v>65</v>
      </c>
      <c r="BA296" s="188"/>
      <c r="BB296" s="141">
        <f t="shared" si="69"/>
        <v>65</v>
      </c>
      <c r="BC296" s="141">
        <f t="shared" si="70"/>
        <v>65</v>
      </c>
      <c r="BD296" s="141">
        <f t="shared" si="71"/>
        <v>65</v>
      </c>
      <c r="BE296" s="227"/>
      <c r="BF296" s="188">
        <v>0.3</v>
      </c>
      <c r="BG296" s="143"/>
      <c r="BH296" s="143">
        <f t="shared" si="72"/>
        <v>19.5</v>
      </c>
      <c r="BI296" s="143">
        <f t="shared" si="73"/>
        <v>19.5</v>
      </c>
      <c r="BJ296" s="228"/>
      <c r="BK296" s="143">
        <f t="shared" si="74"/>
        <v>84.5</v>
      </c>
      <c r="BL296" s="143">
        <f t="shared" si="75"/>
        <v>84.5</v>
      </c>
      <c r="BM296" s="218"/>
      <c r="BN296" s="218"/>
      <c r="BO296" s="218"/>
      <c r="BP296" s="218"/>
      <c r="BQ296" s="218"/>
      <c r="BR296" s="218"/>
      <c r="BS296" s="218"/>
      <c r="BT296" s="218"/>
      <c r="BU296" s="218"/>
      <c r="BV296" s="218"/>
      <c r="BW296" s="218"/>
      <c r="BX296" s="218"/>
      <c r="BY296" s="218"/>
      <c r="BZ296" s="218"/>
      <c r="CA296" s="218"/>
      <c r="CB296" s="218"/>
      <c r="CC296" s="218"/>
      <c r="CD296" s="218"/>
      <c r="CE296" s="218"/>
      <c r="CF296" s="218"/>
      <c r="CG296" s="218"/>
      <c r="CH296" s="218"/>
      <c r="CI296" s="218"/>
      <c r="CJ296" s="218"/>
      <c r="CK296" s="218"/>
      <c r="CL296" s="218"/>
      <c r="CM296" s="218"/>
      <c r="CN296" s="218"/>
      <c r="CO296" s="218"/>
      <c r="CP296" s="218"/>
      <c r="CQ296" s="218"/>
      <c r="CR296" s="218"/>
      <c r="CS296" s="218"/>
      <c r="CT296" s="218"/>
      <c r="CU296" s="218"/>
      <c r="CV296" s="218"/>
      <c r="CW296" s="218"/>
      <c r="CX296" s="218"/>
      <c r="CY296" s="218"/>
      <c r="CZ296" s="218"/>
      <c r="DA296" s="218"/>
      <c r="DB296" s="218"/>
      <c r="DC296" s="218"/>
      <c r="DD296" s="218"/>
      <c r="DE296" s="218"/>
      <c r="DF296" s="218"/>
      <c r="DG296" s="218"/>
      <c r="DH296" s="218"/>
      <c r="DI296" s="218"/>
      <c r="DJ296" s="218"/>
      <c r="DK296" s="218"/>
      <c r="DL296" s="218"/>
      <c r="DM296" s="218"/>
      <c r="DN296" s="218"/>
      <c r="DO296" s="218"/>
      <c r="DP296" s="218"/>
      <c r="DQ296" s="218"/>
      <c r="DR296" s="218"/>
      <c r="DS296" s="218"/>
      <c r="DT296" s="218"/>
      <c r="DU296" s="218"/>
      <c r="DV296" s="218"/>
      <c r="DW296" s="218"/>
      <c r="DX296" s="218"/>
      <c r="DY296" s="218"/>
      <c r="DZ296" s="218"/>
      <c r="EA296" s="218"/>
      <c r="EB296" s="218"/>
      <c r="EC296" s="218"/>
      <c r="ED296" s="218"/>
      <c r="EE296" s="218"/>
      <c r="EF296" s="218"/>
      <c r="EG296" s="218"/>
      <c r="EH296" s="218"/>
      <c r="EI296" s="218"/>
      <c r="EJ296" s="218"/>
      <c r="EK296" s="218"/>
      <c r="EL296" s="218"/>
      <c r="EM296" s="218"/>
      <c r="EN296" s="218"/>
      <c r="EO296" s="218"/>
      <c r="EP296" s="218"/>
      <c r="EQ296" s="218"/>
      <c r="ER296" s="218"/>
      <c r="ES296" s="218"/>
      <c r="ET296" s="218"/>
      <c r="EU296" s="218"/>
      <c r="EV296" s="218"/>
      <c r="EW296" s="218"/>
      <c r="EX296" s="218"/>
      <c r="EY296" s="218"/>
      <c r="EZ296" s="218"/>
      <c r="FA296" s="218"/>
      <c r="FB296" s="218"/>
      <c r="FC296" s="218"/>
      <c r="FD296" s="218"/>
      <c r="FE296" s="218"/>
      <c r="FF296" s="218"/>
      <c r="FG296" s="218"/>
      <c r="FH296" s="218"/>
      <c r="FI296" s="218"/>
      <c r="FJ296" s="218"/>
      <c r="FK296" s="218"/>
      <c r="FL296" s="218"/>
      <c r="FM296" s="218"/>
      <c r="FN296" s="218"/>
      <c r="FO296" s="218"/>
      <c r="FP296" s="218"/>
      <c r="FQ296" s="218"/>
      <c r="FR296" s="218"/>
      <c r="FS296" s="218"/>
      <c r="FT296" s="218"/>
      <c r="FU296" s="218"/>
      <c r="FV296" s="218"/>
      <c r="FW296" s="218"/>
      <c r="FX296" s="218"/>
      <c r="FY296" s="218"/>
      <c r="FZ296" s="218"/>
      <c r="GA296" s="218"/>
      <c r="GB296" s="218"/>
      <c r="GC296" s="218"/>
      <c r="GD296" s="218"/>
      <c r="GE296" s="218"/>
      <c r="GF296" s="218"/>
      <c r="GG296" s="218"/>
      <c r="GH296" s="218"/>
      <c r="GI296" s="218"/>
      <c r="GJ296" s="218"/>
      <c r="GK296" s="218"/>
      <c r="GL296" s="218"/>
      <c r="GM296" s="218"/>
      <c r="GN296" s="218"/>
      <c r="GO296" s="218"/>
      <c r="GP296" s="218"/>
      <c r="GQ296" s="218"/>
      <c r="GR296" s="218"/>
      <c r="GS296" s="218"/>
      <c r="GT296" s="218"/>
      <c r="GU296" s="218"/>
      <c r="GV296" s="218"/>
      <c r="GW296" s="218"/>
      <c r="GX296" s="218"/>
      <c r="GY296" s="218"/>
      <c r="GZ296" s="218"/>
      <c r="HA296" s="218"/>
      <c r="HB296" s="218"/>
      <c r="HC296" s="218"/>
      <c r="HD296" s="218"/>
      <c r="HE296" s="218"/>
      <c r="HF296" s="218"/>
      <c r="HG296" s="218"/>
      <c r="HH296" s="218"/>
      <c r="HI296" s="218"/>
      <c r="HJ296" s="218"/>
      <c r="HK296" s="218"/>
      <c r="HL296" s="218"/>
      <c r="HM296" s="218"/>
      <c r="HN296" s="218"/>
      <c r="HO296" s="218"/>
      <c r="HP296" s="218"/>
      <c r="HQ296" s="218"/>
      <c r="HR296" s="218"/>
      <c r="HS296" s="218"/>
      <c r="HT296" s="218"/>
      <c r="HU296" s="218"/>
      <c r="HV296" s="218"/>
      <c r="HW296" s="218"/>
      <c r="HX296" s="218"/>
      <c r="HY296" s="218"/>
      <c r="HZ296" s="218"/>
      <c r="IA296" s="218"/>
      <c r="IB296" s="218"/>
      <c r="IC296" s="218"/>
      <c r="ID296" s="218"/>
      <c r="IE296" s="218"/>
      <c r="IF296" s="218"/>
      <c r="IG296" s="218"/>
      <c r="IH296" s="218"/>
      <c r="II296" s="218"/>
      <c r="IJ296" s="218"/>
      <c r="IK296" s="218"/>
      <c r="IL296" s="218"/>
      <c r="IM296" s="218"/>
      <c r="IN296" s="218"/>
      <c r="IO296" s="218"/>
      <c r="IP296" s="218"/>
      <c r="IQ296" s="218"/>
      <c r="IR296" s="218"/>
      <c r="IS296" s="218"/>
      <c r="IT296" s="218"/>
      <c r="IU296" s="218"/>
      <c r="IV296" s="218"/>
    </row>
    <row r="297" spans="2:256" s="133" customFormat="1">
      <c r="B297" s="310"/>
      <c r="C297" s="145"/>
      <c r="E297" s="136"/>
      <c r="F297" s="146"/>
      <c r="G297" s="138"/>
      <c r="H297" s="139" t="str">
        <f t="shared" si="68"/>
        <v xml:space="preserve"> </v>
      </c>
      <c r="I297" s="218"/>
      <c r="J297" s="218"/>
      <c r="K297" s="218"/>
      <c r="L297" s="218"/>
      <c r="M297" s="218"/>
      <c r="N297" s="218"/>
      <c r="O297" s="218"/>
      <c r="P297" s="218"/>
      <c r="Q297" s="218"/>
      <c r="R297" s="218"/>
      <c r="S297" s="218"/>
      <c r="T297" s="218"/>
      <c r="U297" s="218"/>
      <c r="V297" s="218"/>
      <c r="W297" s="218"/>
      <c r="X297" s="218"/>
      <c r="Y297" s="218"/>
      <c r="Z297" s="218"/>
      <c r="AA297" s="218"/>
      <c r="AB297" s="218"/>
      <c r="AC297" s="218"/>
      <c r="AD297" s="218"/>
      <c r="AE297" s="218"/>
      <c r="AF297" s="218"/>
      <c r="AG297" s="218"/>
      <c r="AH297" s="218"/>
      <c r="AI297" s="218"/>
      <c r="AJ297" s="218"/>
      <c r="AK297" s="218"/>
      <c r="AL297" s="218"/>
      <c r="AM297" s="218"/>
      <c r="AN297" s="218"/>
      <c r="AO297" s="218"/>
      <c r="AP297" s="218"/>
      <c r="AQ297" s="218"/>
      <c r="AR297" s="218"/>
      <c r="AS297" s="218"/>
      <c r="AT297" s="218"/>
      <c r="AU297" s="218"/>
      <c r="AV297" s="218"/>
      <c r="AW297" s="218"/>
      <c r="AX297" s="218"/>
      <c r="AY297" s="227"/>
      <c r="AZ297" s="187"/>
      <c r="BA297" s="188"/>
      <c r="BB297" s="141" t="str">
        <f t="shared" si="69"/>
        <v xml:space="preserve"> </v>
      </c>
      <c r="BC297" s="141" t="str">
        <f t="shared" si="70"/>
        <v xml:space="preserve"> </v>
      </c>
      <c r="BD297" s="141" t="str">
        <f t="shared" si="71"/>
        <v xml:space="preserve"> </v>
      </c>
      <c r="BE297" s="227"/>
      <c r="BF297" s="188"/>
      <c r="BG297" s="143"/>
      <c r="BH297" s="143" t="str">
        <f t="shared" si="72"/>
        <v xml:space="preserve"> </v>
      </c>
      <c r="BI297" s="143" t="str">
        <f t="shared" si="73"/>
        <v xml:space="preserve"> </v>
      </c>
      <c r="BJ297" s="228"/>
      <c r="BK297" s="143" t="str">
        <f t="shared" si="74"/>
        <v xml:space="preserve"> </v>
      </c>
      <c r="BL297" s="143" t="str">
        <f t="shared" si="75"/>
        <v xml:space="preserve"> </v>
      </c>
      <c r="BM297" s="218"/>
      <c r="BN297" s="218"/>
      <c r="BO297" s="218"/>
      <c r="BP297" s="218"/>
      <c r="BQ297" s="218"/>
      <c r="BR297" s="218"/>
      <c r="BS297" s="218"/>
      <c r="BT297" s="218"/>
      <c r="BU297" s="218"/>
      <c r="BV297" s="218"/>
      <c r="BW297" s="218"/>
      <c r="BX297" s="218"/>
      <c r="BY297" s="218"/>
      <c r="BZ297" s="218"/>
      <c r="CA297" s="218"/>
      <c r="CB297" s="218"/>
      <c r="CC297" s="218"/>
      <c r="CD297" s="218"/>
      <c r="CE297" s="218"/>
      <c r="CF297" s="218"/>
      <c r="CG297" s="218"/>
      <c r="CH297" s="218"/>
      <c r="CI297" s="218"/>
      <c r="CJ297" s="218"/>
      <c r="CK297" s="218"/>
      <c r="CL297" s="218"/>
      <c r="CM297" s="218"/>
      <c r="CN297" s="218"/>
      <c r="CO297" s="218"/>
      <c r="CP297" s="218"/>
      <c r="CQ297" s="218"/>
      <c r="CR297" s="218"/>
      <c r="CS297" s="218"/>
      <c r="CT297" s="218"/>
      <c r="CU297" s="218"/>
      <c r="CV297" s="218"/>
      <c r="CW297" s="218"/>
      <c r="CX297" s="218"/>
      <c r="CY297" s="218"/>
      <c r="CZ297" s="218"/>
      <c r="DA297" s="218"/>
      <c r="DB297" s="218"/>
      <c r="DC297" s="218"/>
      <c r="DD297" s="218"/>
      <c r="DE297" s="218"/>
      <c r="DF297" s="218"/>
      <c r="DG297" s="218"/>
      <c r="DH297" s="218"/>
      <c r="DI297" s="218"/>
      <c r="DJ297" s="218"/>
      <c r="DK297" s="218"/>
      <c r="DL297" s="218"/>
      <c r="DM297" s="218"/>
      <c r="DN297" s="218"/>
      <c r="DO297" s="218"/>
      <c r="DP297" s="218"/>
      <c r="DQ297" s="218"/>
      <c r="DR297" s="218"/>
      <c r="DS297" s="218"/>
      <c r="DT297" s="218"/>
      <c r="DU297" s="218"/>
      <c r="DV297" s="218"/>
      <c r="DW297" s="218"/>
      <c r="DX297" s="218"/>
      <c r="DY297" s="218"/>
      <c r="DZ297" s="218"/>
      <c r="EA297" s="218"/>
      <c r="EB297" s="218"/>
      <c r="EC297" s="218"/>
      <c r="ED297" s="218"/>
      <c r="EE297" s="218"/>
      <c r="EF297" s="218"/>
      <c r="EG297" s="218"/>
      <c r="EH297" s="218"/>
      <c r="EI297" s="218"/>
      <c r="EJ297" s="218"/>
      <c r="EK297" s="218"/>
      <c r="EL297" s="218"/>
      <c r="EM297" s="218"/>
      <c r="EN297" s="218"/>
      <c r="EO297" s="218"/>
      <c r="EP297" s="218"/>
      <c r="EQ297" s="218"/>
      <c r="ER297" s="218"/>
      <c r="ES297" s="218"/>
      <c r="ET297" s="218"/>
      <c r="EU297" s="218"/>
      <c r="EV297" s="218"/>
      <c r="EW297" s="218"/>
      <c r="EX297" s="218"/>
      <c r="EY297" s="218"/>
      <c r="EZ297" s="218"/>
      <c r="FA297" s="218"/>
      <c r="FB297" s="218"/>
      <c r="FC297" s="218"/>
      <c r="FD297" s="218"/>
      <c r="FE297" s="218"/>
      <c r="FF297" s="218"/>
      <c r="FG297" s="218"/>
      <c r="FH297" s="218"/>
      <c r="FI297" s="218"/>
      <c r="FJ297" s="218"/>
      <c r="FK297" s="218"/>
      <c r="FL297" s="218"/>
      <c r="FM297" s="218"/>
      <c r="FN297" s="218"/>
      <c r="FO297" s="218"/>
      <c r="FP297" s="218"/>
      <c r="FQ297" s="218"/>
      <c r="FR297" s="218"/>
      <c r="FS297" s="218"/>
      <c r="FT297" s="218"/>
      <c r="FU297" s="218"/>
      <c r="FV297" s="218"/>
      <c r="FW297" s="218"/>
      <c r="FX297" s="218"/>
      <c r="FY297" s="218"/>
      <c r="FZ297" s="218"/>
      <c r="GA297" s="218"/>
      <c r="GB297" s="218"/>
      <c r="GC297" s="218"/>
      <c r="GD297" s="218"/>
      <c r="GE297" s="218"/>
      <c r="GF297" s="218"/>
      <c r="GG297" s="218"/>
      <c r="GH297" s="218"/>
      <c r="GI297" s="218"/>
      <c r="GJ297" s="218"/>
      <c r="GK297" s="218"/>
      <c r="GL297" s="218"/>
      <c r="GM297" s="218"/>
      <c r="GN297" s="218"/>
      <c r="GO297" s="218"/>
      <c r="GP297" s="218"/>
      <c r="GQ297" s="218"/>
      <c r="GR297" s="218"/>
      <c r="GS297" s="218"/>
      <c r="GT297" s="218"/>
      <c r="GU297" s="218"/>
      <c r="GV297" s="218"/>
      <c r="GW297" s="218"/>
      <c r="GX297" s="218"/>
      <c r="GY297" s="218"/>
      <c r="GZ297" s="218"/>
      <c r="HA297" s="218"/>
      <c r="HB297" s="218"/>
      <c r="HC297" s="218"/>
      <c r="HD297" s="218"/>
      <c r="HE297" s="218"/>
      <c r="HF297" s="218"/>
      <c r="HG297" s="218"/>
      <c r="HH297" s="218"/>
      <c r="HI297" s="218"/>
      <c r="HJ297" s="218"/>
      <c r="HK297" s="218"/>
      <c r="HL297" s="218"/>
      <c r="HM297" s="218"/>
      <c r="HN297" s="218"/>
      <c r="HO297" s="218"/>
      <c r="HP297" s="218"/>
      <c r="HQ297" s="218"/>
      <c r="HR297" s="218"/>
      <c r="HS297" s="218"/>
      <c r="HT297" s="218"/>
      <c r="HU297" s="218"/>
      <c r="HV297" s="218"/>
      <c r="HW297" s="218"/>
      <c r="HX297" s="218"/>
      <c r="HY297" s="218"/>
      <c r="HZ297" s="218"/>
      <c r="IA297" s="218"/>
      <c r="IB297" s="218"/>
      <c r="IC297" s="218"/>
      <c r="ID297" s="218"/>
      <c r="IE297" s="218"/>
      <c r="IF297" s="218"/>
      <c r="IG297" s="218"/>
      <c r="IH297" s="218"/>
      <c r="II297" s="218"/>
      <c r="IJ297" s="218"/>
      <c r="IK297" s="218"/>
      <c r="IL297" s="218"/>
      <c r="IM297" s="218"/>
      <c r="IN297" s="218"/>
      <c r="IO297" s="218"/>
      <c r="IP297" s="218"/>
      <c r="IQ297" s="218"/>
      <c r="IR297" s="218"/>
      <c r="IS297" s="218"/>
      <c r="IT297" s="218"/>
      <c r="IU297" s="218"/>
      <c r="IV297" s="218"/>
    </row>
    <row r="298" spans="2:256" s="171" customFormat="1" ht="25.5">
      <c r="B298" s="309" t="s">
        <v>460</v>
      </c>
      <c r="C298" s="165"/>
      <c r="D298" s="223" t="s">
        <v>463</v>
      </c>
      <c r="E298" s="165" t="s">
        <v>18</v>
      </c>
      <c r="F298" s="215">
        <v>1</v>
      </c>
      <c r="G298" s="177"/>
      <c r="H298" s="139" t="str">
        <f>IF(G298=0," ",F298*G298)</f>
        <v xml:space="preserve"> </v>
      </c>
      <c r="I298" s="240"/>
      <c r="J298" s="240"/>
      <c r="K298" s="240"/>
      <c r="L298" s="240"/>
      <c r="M298" s="240"/>
      <c r="N298" s="240"/>
      <c r="O298" s="240"/>
      <c r="P298" s="240"/>
      <c r="Q298" s="240"/>
      <c r="R298" s="240"/>
      <c r="S298" s="240"/>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172">
        <v>562.5</v>
      </c>
      <c r="AZ298" s="187">
        <v>450</v>
      </c>
      <c r="BA298" s="188"/>
      <c r="BB298" s="141">
        <f>IF(F298=0," ",AZ298-(AZ298*BA298))</f>
        <v>450</v>
      </c>
      <c r="BC298" s="141">
        <f>IF(F298=0," ",AZ298*F298)</f>
        <v>450</v>
      </c>
      <c r="BD298" s="141">
        <f>IF(F298=0," ",BC298-(BC298*BA298))</f>
        <v>450</v>
      </c>
      <c r="BE298" s="227"/>
      <c r="BF298" s="188">
        <v>0.25</v>
      </c>
      <c r="BG298" s="143"/>
      <c r="BH298" s="143">
        <f>IF(F298=0," ",IF(BF298=0,BG298,BB298*BF298))</f>
        <v>112.5</v>
      </c>
      <c r="BI298" s="143">
        <f>IF(F298=0," ",IF(BF298=0,BG298*F298,BB298*BF298*F298))</f>
        <v>112.5</v>
      </c>
      <c r="BJ298" s="228"/>
      <c r="BK298" s="143">
        <f>IF(F298=0," ",BB298+BH298)</f>
        <v>562.5</v>
      </c>
      <c r="BL298" s="143">
        <f>IF(F298=0," ",BD298+BI298)</f>
        <v>562.5</v>
      </c>
      <c r="BM298" s="240"/>
      <c r="BN298" s="240"/>
      <c r="BO298" s="240"/>
      <c r="BP298" s="240"/>
      <c r="BQ298" s="240"/>
      <c r="BR298" s="240"/>
      <c r="BS298" s="240"/>
      <c r="BT298" s="240"/>
      <c r="BU298" s="240"/>
      <c r="BV298" s="240"/>
      <c r="BW298" s="240"/>
      <c r="BX298" s="240"/>
      <c r="BY298" s="240"/>
      <c r="BZ298" s="240"/>
      <c r="CA298" s="240"/>
      <c r="CB298" s="240"/>
      <c r="CC298" s="240"/>
      <c r="CD298" s="240"/>
      <c r="CE298" s="240"/>
      <c r="CF298" s="240"/>
      <c r="CG298" s="240"/>
      <c r="CH298" s="240"/>
      <c r="CI298" s="240"/>
      <c r="CJ298" s="240"/>
      <c r="CK298" s="240"/>
      <c r="CL298" s="240"/>
      <c r="CM298" s="240"/>
      <c r="CN298" s="240"/>
      <c r="CO298" s="240"/>
      <c r="CP298" s="240"/>
      <c r="CQ298" s="240"/>
      <c r="CR298" s="240"/>
      <c r="CS298" s="240"/>
      <c r="CT298" s="240"/>
      <c r="CU298" s="240"/>
      <c r="CV298" s="240"/>
      <c r="CW298" s="240"/>
      <c r="CX298" s="240"/>
      <c r="CY298" s="240"/>
      <c r="CZ298" s="240"/>
      <c r="DA298" s="240"/>
      <c r="DB298" s="240"/>
      <c r="DC298" s="240"/>
      <c r="DD298" s="240"/>
      <c r="DE298" s="240"/>
      <c r="DF298" s="240"/>
      <c r="DG298" s="240"/>
      <c r="DH298" s="240"/>
      <c r="DI298" s="240"/>
      <c r="DJ298" s="240"/>
      <c r="DK298" s="240"/>
      <c r="DL298" s="240"/>
      <c r="DM298" s="240"/>
      <c r="DN298" s="240"/>
      <c r="DO298" s="240"/>
      <c r="DP298" s="240"/>
      <c r="DQ298" s="240"/>
      <c r="DR298" s="240"/>
      <c r="DS298" s="240"/>
      <c r="DT298" s="240"/>
      <c r="DU298" s="240"/>
      <c r="DV298" s="240"/>
      <c r="DW298" s="240"/>
      <c r="DX298" s="240"/>
      <c r="DY298" s="240"/>
      <c r="DZ298" s="240"/>
      <c r="EA298" s="240"/>
      <c r="EB298" s="240"/>
      <c r="EC298" s="240"/>
      <c r="ED298" s="240"/>
      <c r="EE298" s="240"/>
      <c r="EF298" s="240"/>
      <c r="EG298" s="240"/>
      <c r="EH298" s="240"/>
      <c r="EI298" s="240"/>
      <c r="EJ298" s="240"/>
      <c r="EK298" s="240"/>
      <c r="EL298" s="240"/>
      <c r="EM298" s="240"/>
      <c r="EN298" s="240"/>
      <c r="EO298" s="240"/>
      <c r="EP298" s="240"/>
      <c r="EQ298" s="240"/>
      <c r="ER298" s="240"/>
      <c r="ES298" s="240"/>
      <c r="ET298" s="240"/>
      <c r="EU298" s="240"/>
      <c r="EV298" s="240"/>
      <c r="EW298" s="240"/>
      <c r="EX298" s="240"/>
      <c r="EY298" s="240"/>
      <c r="EZ298" s="240"/>
      <c r="FA298" s="240"/>
      <c r="FB298" s="240"/>
      <c r="FC298" s="240"/>
      <c r="FD298" s="240"/>
      <c r="FE298" s="240"/>
      <c r="FF298" s="240"/>
      <c r="FG298" s="240"/>
      <c r="FH298" s="240"/>
      <c r="FI298" s="240"/>
      <c r="FJ298" s="240"/>
      <c r="FK298" s="240"/>
      <c r="FL298" s="240"/>
      <c r="FM298" s="240"/>
      <c r="FN298" s="240"/>
      <c r="FO298" s="240"/>
      <c r="FP298" s="240"/>
      <c r="FQ298" s="240"/>
      <c r="FR298" s="240"/>
      <c r="FS298" s="240"/>
      <c r="FT298" s="240"/>
      <c r="FU298" s="240"/>
      <c r="FV298" s="240"/>
      <c r="FW298" s="240"/>
      <c r="FX298" s="240"/>
      <c r="FY298" s="240"/>
      <c r="FZ298" s="240"/>
      <c r="GA298" s="240"/>
      <c r="GB298" s="240"/>
      <c r="GC298" s="240"/>
      <c r="GD298" s="240"/>
      <c r="GE298" s="240"/>
      <c r="GF298" s="240"/>
      <c r="GG298" s="240"/>
      <c r="GH298" s="240"/>
      <c r="GI298" s="240"/>
      <c r="GJ298" s="240"/>
      <c r="GK298" s="240"/>
      <c r="GL298" s="240"/>
      <c r="GM298" s="240"/>
      <c r="GN298" s="240"/>
      <c r="GO298" s="240"/>
      <c r="GP298" s="240"/>
      <c r="GQ298" s="240"/>
      <c r="GR298" s="240"/>
      <c r="GS298" s="240"/>
      <c r="GT298" s="240"/>
      <c r="GU298" s="240"/>
      <c r="GV298" s="240"/>
      <c r="GW298" s="240"/>
      <c r="GX298" s="240"/>
      <c r="GY298" s="240"/>
      <c r="GZ298" s="240"/>
      <c r="HA298" s="240"/>
      <c r="HB298" s="240"/>
      <c r="HC298" s="240"/>
      <c r="HD298" s="240"/>
      <c r="HE298" s="240"/>
      <c r="HF298" s="240"/>
      <c r="HG298" s="240"/>
      <c r="HH298" s="240"/>
      <c r="HI298" s="240"/>
      <c r="HJ298" s="240"/>
      <c r="HK298" s="240"/>
      <c r="HL298" s="240"/>
      <c r="HM298" s="240"/>
      <c r="HN298" s="240"/>
      <c r="HO298" s="240"/>
      <c r="HP298" s="240"/>
      <c r="HQ298" s="240"/>
      <c r="HR298" s="240"/>
      <c r="HS298" s="240"/>
      <c r="HT298" s="240"/>
      <c r="HU298" s="240"/>
      <c r="HV298" s="240"/>
      <c r="HW298" s="240"/>
      <c r="HX298" s="240"/>
      <c r="HY298" s="240"/>
      <c r="HZ298" s="240"/>
      <c r="IA298" s="240"/>
      <c r="IB298" s="240"/>
      <c r="IC298" s="240"/>
      <c r="ID298" s="240"/>
      <c r="IE298" s="240"/>
      <c r="IF298" s="240"/>
      <c r="IG298" s="240"/>
      <c r="IH298" s="240"/>
      <c r="II298" s="240"/>
      <c r="IJ298" s="240"/>
      <c r="IK298" s="240"/>
      <c r="IL298" s="240"/>
      <c r="IM298" s="240"/>
      <c r="IN298" s="240"/>
      <c r="IO298" s="240"/>
      <c r="IP298" s="240"/>
      <c r="IQ298" s="240"/>
      <c r="IR298" s="240"/>
      <c r="IS298" s="240"/>
      <c r="IT298" s="240"/>
      <c r="IU298" s="240"/>
      <c r="IV298" s="240"/>
    </row>
    <row r="299" spans="2:256" s="133" customFormat="1">
      <c r="B299" s="310"/>
      <c r="C299" s="145"/>
      <c r="E299" s="136"/>
      <c r="F299" s="146"/>
      <c r="G299" s="138"/>
      <c r="H299" s="139" t="str">
        <f>IF(G299=0," ",F299*G299)</f>
        <v xml:space="preserve"> </v>
      </c>
      <c r="I299" s="218"/>
      <c r="J299" s="218"/>
      <c r="K299" s="218"/>
      <c r="L299" s="218"/>
      <c r="M299" s="218"/>
      <c r="N299" s="218"/>
      <c r="O299" s="218"/>
      <c r="P299" s="218"/>
      <c r="Q299" s="218"/>
      <c r="R299" s="218"/>
      <c r="S299" s="218"/>
      <c r="T299" s="218"/>
      <c r="U299" s="218"/>
      <c r="V299" s="218"/>
      <c r="W299" s="218"/>
      <c r="X299" s="218"/>
      <c r="Y299" s="218"/>
      <c r="Z299" s="218"/>
      <c r="AA299" s="218"/>
      <c r="AB299" s="218"/>
      <c r="AC299" s="218"/>
      <c r="AD299" s="218"/>
      <c r="AE299" s="218"/>
      <c r="AF299" s="218"/>
      <c r="AG299" s="218"/>
      <c r="AH299" s="218"/>
      <c r="AI299" s="218"/>
      <c r="AJ299" s="218"/>
      <c r="AK299" s="218"/>
      <c r="AL299" s="218"/>
      <c r="AM299" s="218"/>
      <c r="AN299" s="218"/>
      <c r="AO299" s="218"/>
      <c r="AP299" s="218"/>
      <c r="AQ299" s="218"/>
      <c r="AR299" s="218"/>
      <c r="AS299" s="218"/>
      <c r="AT299" s="218"/>
      <c r="AU299" s="218"/>
      <c r="AV299" s="218"/>
      <c r="AW299" s="218"/>
      <c r="AX299" s="218"/>
      <c r="AY299" s="227"/>
      <c r="AZ299" s="187"/>
      <c r="BA299" s="188"/>
      <c r="BB299" s="141" t="str">
        <f>IF(F299=0," ",AZ299-(AZ299*BA299))</f>
        <v xml:space="preserve"> </v>
      </c>
      <c r="BC299" s="141" t="str">
        <f>IF(F299=0," ",AZ299*F299)</f>
        <v xml:space="preserve"> </v>
      </c>
      <c r="BD299" s="141" t="str">
        <f>IF(F299=0," ",BC299-(BC299*BA299))</f>
        <v xml:space="preserve"> </v>
      </c>
      <c r="BE299" s="227"/>
      <c r="BF299" s="188"/>
      <c r="BG299" s="143"/>
      <c r="BH299" s="143" t="str">
        <f>IF(F299=0," ",IF(BF299=0,BG299,BB299*BF299))</f>
        <v xml:space="preserve"> </v>
      </c>
      <c r="BI299" s="143" t="str">
        <f>IF(F299=0," ",IF(BF299=0,BG299*F299,BB299*BF299*F299))</f>
        <v xml:space="preserve"> </v>
      </c>
      <c r="BJ299" s="228"/>
      <c r="BK299" s="143" t="str">
        <f>IF(F299=0," ",BB299+BH299)</f>
        <v xml:space="preserve"> </v>
      </c>
      <c r="BL299" s="143" t="str">
        <f>IF(F299=0," ",BD299+BI299)</f>
        <v xml:space="preserve"> </v>
      </c>
      <c r="BM299" s="218"/>
      <c r="BN299" s="218"/>
      <c r="BO299" s="218"/>
      <c r="BP299" s="218"/>
      <c r="BQ299" s="218"/>
      <c r="BR299" s="218"/>
      <c r="BS299" s="218"/>
      <c r="BT299" s="218"/>
      <c r="BU299" s="218"/>
      <c r="BV299" s="218"/>
      <c r="BW299" s="218"/>
      <c r="BX299" s="218"/>
      <c r="BY299" s="218"/>
      <c r="BZ299" s="218"/>
      <c r="CA299" s="218"/>
      <c r="CB299" s="218"/>
      <c r="CC299" s="218"/>
      <c r="CD299" s="218"/>
      <c r="CE299" s="218"/>
      <c r="CF299" s="218"/>
      <c r="CG299" s="218"/>
      <c r="CH299" s="218"/>
      <c r="CI299" s="218"/>
      <c r="CJ299" s="218"/>
      <c r="CK299" s="218"/>
      <c r="CL299" s="218"/>
      <c r="CM299" s="218"/>
      <c r="CN299" s="218"/>
      <c r="CO299" s="218"/>
      <c r="CP299" s="218"/>
      <c r="CQ299" s="218"/>
      <c r="CR299" s="218"/>
      <c r="CS299" s="218"/>
      <c r="CT299" s="218"/>
      <c r="CU299" s="218"/>
      <c r="CV299" s="218"/>
      <c r="CW299" s="218"/>
      <c r="CX299" s="218"/>
      <c r="CY299" s="218"/>
      <c r="CZ299" s="218"/>
      <c r="DA299" s="218"/>
      <c r="DB299" s="218"/>
      <c r="DC299" s="218"/>
      <c r="DD299" s="218"/>
      <c r="DE299" s="218"/>
      <c r="DF299" s="218"/>
      <c r="DG299" s="218"/>
      <c r="DH299" s="218"/>
      <c r="DI299" s="218"/>
      <c r="DJ299" s="218"/>
      <c r="DK299" s="218"/>
      <c r="DL299" s="218"/>
      <c r="DM299" s="218"/>
      <c r="DN299" s="218"/>
      <c r="DO299" s="218"/>
      <c r="DP299" s="218"/>
      <c r="DQ299" s="218"/>
      <c r="DR299" s="218"/>
      <c r="DS299" s="218"/>
      <c r="DT299" s="218"/>
      <c r="DU299" s="218"/>
      <c r="DV299" s="218"/>
      <c r="DW299" s="218"/>
      <c r="DX299" s="218"/>
      <c r="DY299" s="218"/>
      <c r="DZ299" s="218"/>
      <c r="EA299" s="218"/>
      <c r="EB299" s="218"/>
      <c r="EC299" s="218"/>
      <c r="ED299" s="218"/>
      <c r="EE299" s="218"/>
      <c r="EF299" s="218"/>
      <c r="EG299" s="218"/>
      <c r="EH299" s="218"/>
      <c r="EI299" s="218"/>
      <c r="EJ299" s="218"/>
      <c r="EK299" s="218"/>
      <c r="EL299" s="218"/>
      <c r="EM299" s="218"/>
      <c r="EN299" s="218"/>
      <c r="EO299" s="218"/>
      <c r="EP299" s="218"/>
      <c r="EQ299" s="218"/>
      <c r="ER299" s="218"/>
      <c r="ES299" s="218"/>
      <c r="ET299" s="218"/>
      <c r="EU299" s="218"/>
      <c r="EV299" s="218"/>
      <c r="EW299" s="218"/>
      <c r="EX299" s="218"/>
      <c r="EY299" s="218"/>
      <c r="EZ299" s="218"/>
      <c r="FA299" s="218"/>
      <c r="FB299" s="218"/>
      <c r="FC299" s="218"/>
      <c r="FD299" s="218"/>
      <c r="FE299" s="218"/>
      <c r="FF299" s="218"/>
      <c r="FG299" s="218"/>
      <c r="FH299" s="218"/>
      <c r="FI299" s="218"/>
      <c r="FJ299" s="218"/>
      <c r="FK299" s="218"/>
      <c r="FL299" s="218"/>
      <c r="FM299" s="218"/>
      <c r="FN299" s="218"/>
      <c r="FO299" s="218"/>
      <c r="FP299" s="218"/>
      <c r="FQ299" s="218"/>
      <c r="FR299" s="218"/>
      <c r="FS299" s="218"/>
      <c r="FT299" s="218"/>
      <c r="FU299" s="218"/>
      <c r="FV299" s="218"/>
      <c r="FW299" s="218"/>
      <c r="FX299" s="218"/>
      <c r="FY299" s="218"/>
      <c r="FZ299" s="218"/>
      <c r="GA299" s="218"/>
      <c r="GB299" s="218"/>
      <c r="GC299" s="218"/>
      <c r="GD299" s="218"/>
      <c r="GE299" s="218"/>
      <c r="GF299" s="218"/>
      <c r="GG299" s="218"/>
      <c r="GH299" s="218"/>
      <c r="GI299" s="218"/>
      <c r="GJ299" s="218"/>
      <c r="GK299" s="218"/>
      <c r="GL299" s="218"/>
      <c r="GM299" s="218"/>
      <c r="GN299" s="218"/>
      <c r="GO299" s="218"/>
      <c r="GP299" s="218"/>
      <c r="GQ299" s="218"/>
      <c r="GR299" s="218"/>
      <c r="GS299" s="218"/>
      <c r="GT299" s="218"/>
      <c r="GU299" s="218"/>
      <c r="GV299" s="218"/>
      <c r="GW299" s="218"/>
      <c r="GX299" s="218"/>
      <c r="GY299" s="218"/>
      <c r="GZ299" s="218"/>
      <c r="HA299" s="218"/>
      <c r="HB299" s="218"/>
      <c r="HC299" s="218"/>
      <c r="HD299" s="218"/>
      <c r="HE299" s="218"/>
      <c r="HF299" s="218"/>
      <c r="HG299" s="218"/>
      <c r="HH299" s="218"/>
      <c r="HI299" s="218"/>
      <c r="HJ299" s="218"/>
      <c r="HK299" s="218"/>
      <c r="HL299" s="218"/>
      <c r="HM299" s="218"/>
      <c r="HN299" s="218"/>
      <c r="HO299" s="218"/>
      <c r="HP299" s="218"/>
      <c r="HQ299" s="218"/>
      <c r="HR299" s="218"/>
      <c r="HS299" s="218"/>
      <c r="HT299" s="218"/>
      <c r="HU299" s="218"/>
      <c r="HV299" s="218"/>
      <c r="HW299" s="218"/>
      <c r="HX299" s="218"/>
      <c r="HY299" s="218"/>
      <c r="HZ299" s="218"/>
      <c r="IA299" s="218"/>
      <c r="IB299" s="218"/>
      <c r="IC299" s="218"/>
      <c r="ID299" s="218"/>
      <c r="IE299" s="218"/>
      <c r="IF299" s="218"/>
      <c r="IG299" s="218"/>
      <c r="IH299" s="218"/>
      <c r="II299" s="218"/>
      <c r="IJ299" s="218"/>
      <c r="IK299" s="218"/>
      <c r="IL299" s="218"/>
      <c r="IM299" s="218"/>
      <c r="IN299" s="218"/>
      <c r="IO299" s="218"/>
      <c r="IP299" s="218"/>
      <c r="IQ299" s="218"/>
      <c r="IR299" s="218"/>
      <c r="IS299" s="218"/>
      <c r="IT299" s="218"/>
      <c r="IU299" s="218"/>
      <c r="IV299" s="218"/>
    </row>
    <row r="300" spans="2:256" s="133" customFormat="1" ht="38.25">
      <c r="B300" s="314" t="s">
        <v>462</v>
      </c>
      <c r="C300" s="136"/>
      <c r="D300" s="135" t="s">
        <v>466</v>
      </c>
      <c r="E300" s="136" t="s">
        <v>135</v>
      </c>
      <c r="F300" s="137">
        <v>2</v>
      </c>
      <c r="G300" s="177"/>
      <c r="H300" s="139" t="str">
        <f t="shared" si="68"/>
        <v xml:space="preserve"> </v>
      </c>
      <c r="AY300" s="172">
        <v>350</v>
      </c>
      <c r="AZ300" s="141">
        <v>300</v>
      </c>
      <c r="BA300" s="142"/>
      <c r="BB300" s="141">
        <f t="shared" si="69"/>
        <v>300</v>
      </c>
      <c r="BC300" s="141">
        <f t="shared" si="70"/>
        <v>600</v>
      </c>
      <c r="BD300" s="141">
        <f t="shared" si="71"/>
        <v>600</v>
      </c>
      <c r="BE300" s="140"/>
      <c r="BF300" s="142"/>
      <c r="BG300" s="143">
        <v>50</v>
      </c>
      <c r="BH300" s="143">
        <f t="shared" si="72"/>
        <v>50</v>
      </c>
      <c r="BI300" s="143">
        <f t="shared" si="73"/>
        <v>100</v>
      </c>
      <c r="BJ300" s="144"/>
      <c r="BK300" s="143">
        <f t="shared" si="74"/>
        <v>350</v>
      </c>
      <c r="BL300" s="143">
        <f t="shared" si="75"/>
        <v>700</v>
      </c>
    </row>
    <row r="301" spans="2:256" s="133" customFormat="1">
      <c r="B301" s="311"/>
      <c r="C301" s="134" t="s">
        <v>138</v>
      </c>
      <c r="D301" s="135" t="s">
        <v>139</v>
      </c>
      <c r="E301" s="136"/>
      <c r="F301" s="137"/>
      <c r="G301" s="138"/>
      <c r="H301" s="139" t="str">
        <f t="shared" si="68"/>
        <v xml:space="preserve"> </v>
      </c>
      <c r="AY301" s="140" t="s">
        <v>140</v>
      </c>
      <c r="AZ301" s="141"/>
      <c r="BA301" s="142"/>
      <c r="BB301" s="141" t="str">
        <f t="shared" si="69"/>
        <v xml:space="preserve"> </v>
      </c>
      <c r="BC301" s="141" t="str">
        <f t="shared" si="70"/>
        <v xml:space="preserve"> </v>
      </c>
      <c r="BD301" s="141" t="str">
        <f t="shared" si="71"/>
        <v xml:space="preserve"> </v>
      </c>
      <c r="BE301" s="140"/>
      <c r="BF301" s="142"/>
      <c r="BG301" s="143"/>
      <c r="BH301" s="143" t="str">
        <f t="shared" si="72"/>
        <v xml:space="preserve"> </v>
      </c>
      <c r="BI301" s="143" t="str">
        <f t="shared" si="73"/>
        <v xml:space="preserve"> </v>
      </c>
      <c r="BJ301" s="144"/>
      <c r="BK301" s="143" t="str">
        <f t="shared" si="74"/>
        <v xml:space="preserve"> </v>
      </c>
      <c r="BL301" s="143" t="str">
        <f t="shared" si="75"/>
        <v xml:space="preserve"> </v>
      </c>
    </row>
    <row r="302" spans="2:256" s="133" customFormat="1">
      <c r="B302" s="311"/>
      <c r="C302" s="134" t="s">
        <v>138</v>
      </c>
      <c r="D302" s="135" t="s">
        <v>141</v>
      </c>
      <c r="E302" s="136"/>
      <c r="F302" s="137"/>
      <c r="G302" s="138"/>
      <c r="H302" s="139" t="str">
        <f t="shared" si="68"/>
        <v xml:space="preserve"> </v>
      </c>
      <c r="AY302" s="140" t="s">
        <v>140</v>
      </c>
      <c r="AZ302" s="141"/>
      <c r="BA302" s="142"/>
      <c r="BB302" s="141" t="str">
        <f t="shared" si="69"/>
        <v xml:space="preserve"> </v>
      </c>
      <c r="BC302" s="141" t="str">
        <f t="shared" si="70"/>
        <v xml:space="preserve"> </v>
      </c>
      <c r="BD302" s="141" t="str">
        <f t="shared" si="71"/>
        <v xml:space="preserve"> </v>
      </c>
      <c r="BE302" s="140"/>
      <c r="BF302" s="142"/>
      <c r="BG302" s="143"/>
      <c r="BH302" s="143" t="str">
        <f t="shared" si="72"/>
        <v xml:space="preserve"> </v>
      </c>
      <c r="BI302" s="143" t="str">
        <f t="shared" si="73"/>
        <v xml:space="preserve"> </v>
      </c>
      <c r="BJ302" s="144"/>
      <c r="BK302" s="143" t="str">
        <f t="shared" si="74"/>
        <v xml:space="preserve"> </v>
      </c>
      <c r="BL302" s="143" t="str">
        <f t="shared" si="75"/>
        <v xml:space="preserve"> </v>
      </c>
    </row>
    <row r="303" spans="2:256" s="133" customFormat="1">
      <c r="B303" s="311"/>
      <c r="C303" s="134" t="s">
        <v>138</v>
      </c>
      <c r="D303" s="135" t="s">
        <v>142</v>
      </c>
      <c r="E303" s="136"/>
      <c r="F303" s="137"/>
      <c r="G303" s="138"/>
      <c r="H303" s="139" t="str">
        <f t="shared" si="68"/>
        <v xml:space="preserve"> </v>
      </c>
      <c r="AY303" s="140" t="s">
        <v>140</v>
      </c>
      <c r="AZ303" s="141"/>
      <c r="BA303" s="142"/>
      <c r="BB303" s="141" t="str">
        <f t="shared" si="69"/>
        <v xml:space="preserve"> </v>
      </c>
      <c r="BC303" s="141" t="str">
        <f t="shared" si="70"/>
        <v xml:space="preserve"> </v>
      </c>
      <c r="BD303" s="141" t="str">
        <f t="shared" si="71"/>
        <v xml:space="preserve"> </v>
      </c>
      <c r="BE303" s="140"/>
      <c r="BF303" s="142"/>
      <c r="BG303" s="143"/>
      <c r="BH303" s="143" t="str">
        <f t="shared" si="72"/>
        <v xml:space="preserve"> </v>
      </c>
      <c r="BI303" s="143" t="str">
        <f t="shared" si="73"/>
        <v xml:space="preserve"> </v>
      </c>
      <c r="BJ303" s="144"/>
      <c r="BK303" s="143" t="str">
        <f t="shared" si="74"/>
        <v xml:space="preserve"> </v>
      </c>
      <c r="BL303" s="143" t="str">
        <f t="shared" si="75"/>
        <v xml:space="preserve"> </v>
      </c>
    </row>
    <row r="304" spans="2:256" s="133" customFormat="1">
      <c r="B304" s="311"/>
      <c r="C304" s="134" t="s">
        <v>138</v>
      </c>
      <c r="D304" s="135" t="s">
        <v>143</v>
      </c>
      <c r="E304" s="136"/>
      <c r="F304" s="137"/>
      <c r="G304" s="138"/>
      <c r="H304" s="139" t="str">
        <f t="shared" si="68"/>
        <v xml:space="preserve"> </v>
      </c>
      <c r="AY304" s="140" t="s">
        <v>140</v>
      </c>
      <c r="AZ304" s="141"/>
      <c r="BA304" s="142"/>
      <c r="BB304" s="141" t="str">
        <f t="shared" si="69"/>
        <v xml:space="preserve"> </v>
      </c>
      <c r="BC304" s="141" t="str">
        <f t="shared" si="70"/>
        <v xml:space="preserve"> </v>
      </c>
      <c r="BD304" s="141" t="str">
        <f t="shared" si="71"/>
        <v xml:space="preserve"> </v>
      </c>
      <c r="BE304" s="140"/>
      <c r="BF304" s="142"/>
      <c r="BG304" s="143"/>
      <c r="BH304" s="143" t="str">
        <f t="shared" si="72"/>
        <v xml:space="preserve"> </v>
      </c>
      <c r="BI304" s="143" t="str">
        <f t="shared" si="73"/>
        <v xml:space="preserve"> </v>
      </c>
      <c r="BJ304" s="144"/>
      <c r="BK304" s="143" t="str">
        <f t="shared" si="74"/>
        <v xml:space="preserve"> </v>
      </c>
      <c r="BL304" s="143" t="str">
        <f t="shared" si="75"/>
        <v xml:space="preserve"> </v>
      </c>
    </row>
    <row r="305" spans="2:64" s="133" customFormat="1" ht="25.5">
      <c r="B305" s="311"/>
      <c r="C305" s="134" t="s">
        <v>138</v>
      </c>
      <c r="D305" s="135" t="s">
        <v>144</v>
      </c>
      <c r="E305" s="136"/>
      <c r="F305" s="137"/>
      <c r="G305" s="138"/>
      <c r="H305" s="139" t="str">
        <f t="shared" si="68"/>
        <v xml:space="preserve"> </v>
      </c>
      <c r="AY305" s="140" t="s">
        <v>140</v>
      </c>
      <c r="AZ305" s="141"/>
      <c r="BA305" s="142"/>
      <c r="BB305" s="141" t="str">
        <f t="shared" si="69"/>
        <v xml:space="preserve"> </v>
      </c>
      <c r="BC305" s="141" t="str">
        <f t="shared" si="70"/>
        <v xml:space="preserve"> </v>
      </c>
      <c r="BD305" s="141" t="str">
        <f t="shared" si="71"/>
        <v xml:space="preserve"> </v>
      </c>
      <c r="BE305" s="140"/>
      <c r="BF305" s="142"/>
      <c r="BG305" s="143"/>
      <c r="BH305" s="143" t="str">
        <f t="shared" si="72"/>
        <v xml:space="preserve"> </v>
      </c>
      <c r="BI305" s="143" t="str">
        <f t="shared" si="73"/>
        <v xml:space="preserve"> </v>
      </c>
      <c r="BJ305" s="144"/>
      <c r="BK305" s="143" t="str">
        <f t="shared" si="74"/>
        <v xml:space="preserve"> </v>
      </c>
      <c r="BL305" s="143" t="str">
        <f t="shared" si="75"/>
        <v xml:space="preserve"> </v>
      </c>
    </row>
    <row r="306" spans="2:64" s="133" customFormat="1">
      <c r="B306" s="311"/>
      <c r="C306" s="134" t="s">
        <v>138</v>
      </c>
      <c r="D306" s="135" t="s">
        <v>145</v>
      </c>
      <c r="E306" s="136"/>
      <c r="F306" s="137"/>
      <c r="G306" s="138"/>
      <c r="H306" s="139" t="str">
        <f t="shared" si="68"/>
        <v xml:space="preserve"> </v>
      </c>
      <c r="AY306" s="140" t="s">
        <v>140</v>
      </c>
      <c r="AZ306" s="141"/>
      <c r="BA306" s="142"/>
      <c r="BB306" s="141" t="str">
        <f t="shared" si="69"/>
        <v xml:space="preserve"> </v>
      </c>
      <c r="BC306" s="141" t="str">
        <f t="shared" si="70"/>
        <v xml:space="preserve"> </v>
      </c>
      <c r="BD306" s="141" t="str">
        <f t="shared" si="71"/>
        <v xml:space="preserve"> </v>
      </c>
      <c r="BE306" s="140"/>
      <c r="BF306" s="142"/>
      <c r="BG306" s="143"/>
      <c r="BH306" s="143" t="str">
        <f t="shared" si="72"/>
        <v xml:space="preserve"> </v>
      </c>
      <c r="BI306" s="143" t="str">
        <f t="shared" si="73"/>
        <v xml:space="preserve"> </v>
      </c>
      <c r="BJ306" s="144"/>
      <c r="BK306" s="143" t="str">
        <f t="shared" si="74"/>
        <v xml:space="preserve"> </v>
      </c>
      <c r="BL306" s="143" t="str">
        <f t="shared" si="75"/>
        <v xml:space="preserve"> </v>
      </c>
    </row>
    <row r="307" spans="2:64" s="133" customFormat="1">
      <c r="B307" s="311"/>
      <c r="C307" s="134" t="s">
        <v>138</v>
      </c>
      <c r="D307" s="135" t="s">
        <v>146</v>
      </c>
      <c r="E307" s="136"/>
      <c r="F307" s="137"/>
      <c r="G307" s="138"/>
      <c r="H307" s="139" t="str">
        <f t="shared" si="68"/>
        <v xml:space="preserve"> </v>
      </c>
      <c r="AY307" s="140" t="s">
        <v>140</v>
      </c>
      <c r="AZ307" s="141"/>
      <c r="BA307" s="142"/>
      <c r="BB307" s="141" t="str">
        <f t="shared" si="69"/>
        <v xml:space="preserve"> </v>
      </c>
      <c r="BC307" s="141" t="str">
        <f t="shared" si="70"/>
        <v xml:space="preserve"> </v>
      </c>
      <c r="BD307" s="141" t="str">
        <f t="shared" si="71"/>
        <v xml:space="preserve"> </v>
      </c>
      <c r="BE307" s="140"/>
      <c r="BF307" s="142"/>
      <c r="BG307" s="143"/>
      <c r="BH307" s="143" t="str">
        <f t="shared" si="72"/>
        <v xml:space="preserve"> </v>
      </c>
      <c r="BI307" s="143" t="str">
        <f t="shared" si="73"/>
        <v xml:space="preserve"> </v>
      </c>
      <c r="BJ307" s="144"/>
      <c r="BK307" s="143" t="str">
        <f t="shared" si="74"/>
        <v xml:space="preserve"> </v>
      </c>
      <c r="BL307" s="143" t="str">
        <f t="shared" si="75"/>
        <v xml:space="preserve"> </v>
      </c>
    </row>
    <row r="308" spans="2:64" s="133" customFormat="1">
      <c r="B308" s="311"/>
      <c r="C308" s="134" t="s">
        <v>138</v>
      </c>
      <c r="D308" s="135" t="s">
        <v>147</v>
      </c>
      <c r="E308" s="136"/>
      <c r="F308" s="137"/>
      <c r="G308" s="138"/>
      <c r="H308" s="139" t="str">
        <f t="shared" si="68"/>
        <v xml:space="preserve"> </v>
      </c>
      <c r="AY308" s="140" t="s">
        <v>140</v>
      </c>
      <c r="AZ308" s="141"/>
      <c r="BA308" s="142"/>
      <c r="BB308" s="141" t="str">
        <f t="shared" si="69"/>
        <v xml:space="preserve"> </v>
      </c>
      <c r="BC308" s="141" t="str">
        <f t="shared" si="70"/>
        <v xml:space="preserve"> </v>
      </c>
      <c r="BD308" s="141" t="str">
        <f t="shared" si="71"/>
        <v xml:space="preserve"> </v>
      </c>
      <c r="BE308" s="140"/>
      <c r="BF308" s="142"/>
      <c r="BG308" s="143"/>
      <c r="BH308" s="143" t="str">
        <f t="shared" si="72"/>
        <v xml:space="preserve"> </v>
      </c>
      <c r="BI308" s="143" t="str">
        <f t="shared" si="73"/>
        <v xml:space="preserve"> </v>
      </c>
      <c r="BJ308" s="144"/>
      <c r="BK308" s="143" t="str">
        <f t="shared" si="74"/>
        <v xml:space="preserve"> </v>
      </c>
      <c r="BL308" s="143" t="str">
        <f t="shared" si="75"/>
        <v xml:space="preserve"> </v>
      </c>
    </row>
    <row r="309" spans="2:64" s="133" customFormat="1">
      <c r="B309" s="311"/>
      <c r="C309" s="134" t="s">
        <v>138</v>
      </c>
      <c r="D309" s="135" t="s">
        <v>148</v>
      </c>
      <c r="E309" s="136"/>
      <c r="F309" s="137"/>
      <c r="G309" s="138"/>
      <c r="H309" s="139" t="str">
        <f t="shared" si="68"/>
        <v xml:space="preserve"> </v>
      </c>
      <c r="AY309" s="140" t="s">
        <v>140</v>
      </c>
      <c r="AZ309" s="141"/>
      <c r="BA309" s="142"/>
      <c r="BB309" s="141" t="str">
        <f t="shared" si="69"/>
        <v xml:space="preserve"> </v>
      </c>
      <c r="BC309" s="141" t="str">
        <f t="shared" si="70"/>
        <v xml:space="preserve"> </v>
      </c>
      <c r="BD309" s="141" t="str">
        <f t="shared" si="71"/>
        <v xml:space="preserve"> </v>
      </c>
      <c r="BE309" s="140"/>
      <c r="BF309" s="142"/>
      <c r="BG309" s="143"/>
      <c r="BH309" s="143" t="str">
        <f t="shared" si="72"/>
        <v xml:space="preserve"> </v>
      </c>
      <c r="BI309" s="143" t="str">
        <f t="shared" si="73"/>
        <v xml:space="preserve"> </v>
      </c>
      <c r="BJ309" s="144"/>
      <c r="BK309" s="143" t="str">
        <f t="shared" si="74"/>
        <v xml:space="preserve"> </v>
      </c>
      <c r="BL309" s="143" t="str">
        <f t="shared" si="75"/>
        <v xml:space="preserve"> </v>
      </c>
    </row>
    <row r="310" spans="2:64" s="133" customFormat="1">
      <c r="B310" s="310"/>
      <c r="C310" s="145"/>
      <c r="E310" s="136"/>
      <c r="F310" s="146"/>
      <c r="G310" s="138"/>
      <c r="H310" s="139" t="str">
        <f t="shared" si="68"/>
        <v xml:space="preserve"> </v>
      </c>
      <c r="AY310" s="140" t="s">
        <v>140</v>
      </c>
      <c r="AZ310" s="141"/>
      <c r="BA310" s="142"/>
      <c r="BB310" s="141" t="str">
        <f t="shared" si="69"/>
        <v xml:space="preserve"> </v>
      </c>
      <c r="BC310" s="141" t="str">
        <f t="shared" si="70"/>
        <v xml:space="preserve"> </v>
      </c>
      <c r="BD310" s="141" t="str">
        <f t="shared" si="71"/>
        <v xml:space="preserve"> </v>
      </c>
      <c r="BE310" s="140"/>
      <c r="BF310" s="142"/>
      <c r="BG310" s="143"/>
      <c r="BH310" s="143" t="str">
        <f t="shared" si="72"/>
        <v xml:space="preserve"> </v>
      </c>
      <c r="BI310" s="143" t="str">
        <f t="shared" si="73"/>
        <v xml:space="preserve"> </v>
      </c>
      <c r="BJ310" s="144"/>
      <c r="BK310" s="143" t="str">
        <f t="shared" si="74"/>
        <v xml:space="preserve"> </v>
      </c>
      <c r="BL310" s="143" t="str">
        <f t="shared" si="75"/>
        <v xml:space="preserve"> </v>
      </c>
    </row>
    <row r="311" spans="2:64" s="196" customFormat="1" ht="38.25">
      <c r="B311" s="320" t="s">
        <v>464</v>
      </c>
      <c r="C311" s="91"/>
      <c r="D311" s="113" t="s">
        <v>560</v>
      </c>
      <c r="E311" s="91" t="s">
        <v>135</v>
      </c>
      <c r="F311" s="201">
        <v>1</v>
      </c>
      <c r="G311" s="200"/>
      <c r="H311" s="232">
        <f>IF(F311=0," ",F311*G311)</f>
        <v>0</v>
      </c>
    </row>
    <row r="312" spans="2:64" s="196" customFormat="1" ht="14.25">
      <c r="B312" s="324"/>
      <c r="C312" s="211"/>
      <c r="D312" s="241"/>
      <c r="E312" s="213"/>
      <c r="F312" s="239"/>
      <c r="G312" s="212"/>
      <c r="H312" s="242"/>
    </row>
    <row r="313" spans="2:64" s="133" customFormat="1" ht="38.25">
      <c r="B313" s="314" t="s">
        <v>467</v>
      </c>
      <c r="C313" s="136"/>
      <c r="D313" s="135" t="s">
        <v>469</v>
      </c>
      <c r="E313" s="167" t="s">
        <v>135</v>
      </c>
      <c r="F313" s="168">
        <v>1</v>
      </c>
      <c r="G313" s="169"/>
      <c r="H313" s="170" t="str">
        <f t="shared" si="68"/>
        <v xml:space="preserve"> </v>
      </c>
      <c r="AY313" s="172">
        <v>29.825249999999997</v>
      </c>
      <c r="AZ313" s="141">
        <v>20.93</v>
      </c>
      <c r="BA313" s="142">
        <v>0.05</v>
      </c>
      <c r="BB313" s="141">
        <f t="shared" si="69"/>
        <v>19.883499999999998</v>
      </c>
      <c r="BC313" s="141">
        <f t="shared" si="70"/>
        <v>20.93</v>
      </c>
      <c r="BD313" s="141">
        <f t="shared" si="71"/>
        <v>19.883499999999998</v>
      </c>
      <c r="BE313" s="140"/>
      <c r="BF313" s="142">
        <v>0.5</v>
      </c>
      <c r="BG313" s="143"/>
      <c r="BH313" s="143">
        <f t="shared" si="72"/>
        <v>9.941749999999999</v>
      </c>
      <c r="BI313" s="143">
        <f t="shared" si="73"/>
        <v>9.941749999999999</v>
      </c>
      <c r="BJ313" s="144"/>
      <c r="BK313" s="143">
        <f t="shared" si="74"/>
        <v>29.825249999999997</v>
      </c>
      <c r="BL313" s="143">
        <f t="shared" si="75"/>
        <v>29.825249999999997</v>
      </c>
    </row>
    <row r="314" spans="2:64" s="133" customFormat="1" ht="25.5">
      <c r="B314" s="311"/>
      <c r="C314" s="134" t="s">
        <v>138</v>
      </c>
      <c r="D314" s="135" t="s">
        <v>470</v>
      </c>
      <c r="E314" s="243" t="s">
        <v>18</v>
      </c>
      <c r="F314" s="244">
        <v>1</v>
      </c>
      <c r="G314" s="138"/>
      <c r="H314" s="139" t="str">
        <f t="shared" si="68"/>
        <v xml:space="preserve"> </v>
      </c>
      <c r="AY314" s="140" t="s">
        <v>140</v>
      </c>
      <c r="AZ314" s="141"/>
      <c r="BA314" s="142"/>
      <c r="BB314" s="141">
        <f t="shared" si="69"/>
        <v>0</v>
      </c>
      <c r="BC314" s="141">
        <f t="shared" si="70"/>
        <v>0</v>
      </c>
      <c r="BD314" s="141">
        <f t="shared" si="71"/>
        <v>0</v>
      </c>
      <c r="BE314" s="140"/>
      <c r="BF314" s="142"/>
      <c r="BG314" s="143"/>
      <c r="BH314" s="143">
        <f t="shared" si="72"/>
        <v>0</v>
      </c>
      <c r="BI314" s="143">
        <f t="shared" si="73"/>
        <v>0</v>
      </c>
      <c r="BJ314" s="144"/>
      <c r="BK314" s="143">
        <f t="shared" si="74"/>
        <v>0</v>
      </c>
      <c r="BL314" s="143">
        <f t="shared" si="75"/>
        <v>0</v>
      </c>
    </row>
    <row r="315" spans="2:64" s="133" customFormat="1" ht="25.5">
      <c r="B315" s="311"/>
      <c r="C315" s="134" t="s">
        <v>138</v>
      </c>
      <c r="D315" s="135" t="s">
        <v>471</v>
      </c>
      <c r="E315" s="243" t="s">
        <v>18</v>
      </c>
      <c r="F315" s="244">
        <v>1</v>
      </c>
      <c r="G315" s="138"/>
      <c r="H315" s="139" t="str">
        <f t="shared" si="68"/>
        <v xml:space="preserve"> </v>
      </c>
      <c r="AY315" s="140" t="s">
        <v>140</v>
      </c>
      <c r="AZ315" s="141"/>
      <c r="BA315" s="142"/>
      <c r="BB315" s="141">
        <f t="shared" si="69"/>
        <v>0</v>
      </c>
      <c r="BC315" s="141">
        <f t="shared" si="70"/>
        <v>0</v>
      </c>
      <c r="BD315" s="141">
        <f t="shared" si="71"/>
        <v>0</v>
      </c>
      <c r="BE315" s="140"/>
      <c r="BF315" s="142"/>
      <c r="BG315" s="143"/>
      <c r="BH315" s="143">
        <f t="shared" si="72"/>
        <v>0</v>
      </c>
      <c r="BI315" s="143">
        <f t="shared" si="73"/>
        <v>0</v>
      </c>
      <c r="BJ315" s="144"/>
      <c r="BK315" s="143">
        <f t="shared" si="74"/>
        <v>0</v>
      </c>
      <c r="BL315" s="143">
        <f t="shared" si="75"/>
        <v>0</v>
      </c>
    </row>
    <row r="316" spans="2:64" s="133" customFormat="1" ht="25.5">
      <c r="B316" s="311"/>
      <c r="C316" s="134" t="s">
        <v>138</v>
      </c>
      <c r="D316" s="135" t="s">
        <v>472</v>
      </c>
      <c r="E316" s="243" t="s">
        <v>18</v>
      </c>
      <c r="F316" s="244">
        <v>1</v>
      </c>
      <c r="G316" s="138"/>
      <c r="H316" s="139" t="str">
        <f t="shared" si="68"/>
        <v xml:space="preserve"> </v>
      </c>
      <c r="AY316" s="140" t="s">
        <v>140</v>
      </c>
      <c r="AZ316" s="141"/>
      <c r="BA316" s="142"/>
      <c r="BB316" s="141">
        <f t="shared" si="69"/>
        <v>0</v>
      </c>
      <c r="BC316" s="141">
        <f t="shared" si="70"/>
        <v>0</v>
      </c>
      <c r="BD316" s="141">
        <f t="shared" si="71"/>
        <v>0</v>
      </c>
      <c r="BE316" s="140"/>
      <c r="BF316" s="142"/>
      <c r="BG316" s="143"/>
      <c r="BH316" s="143">
        <f t="shared" si="72"/>
        <v>0</v>
      </c>
      <c r="BI316" s="143">
        <f t="shared" si="73"/>
        <v>0</v>
      </c>
      <c r="BJ316" s="144"/>
      <c r="BK316" s="143">
        <f t="shared" si="74"/>
        <v>0</v>
      </c>
      <c r="BL316" s="143">
        <f t="shared" si="75"/>
        <v>0</v>
      </c>
    </row>
    <row r="317" spans="2:64" s="133" customFormat="1" ht="25.5">
      <c r="B317" s="311"/>
      <c r="C317" s="134" t="s">
        <v>138</v>
      </c>
      <c r="D317" s="135" t="s">
        <v>473</v>
      </c>
      <c r="E317" s="243" t="s">
        <v>18</v>
      </c>
      <c r="F317" s="244">
        <v>1</v>
      </c>
      <c r="G317" s="138"/>
      <c r="H317" s="139" t="str">
        <f t="shared" si="68"/>
        <v xml:space="preserve"> </v>
      </c>
      <c r="AY317" s="140" t="s">
        <v>140</v>
      </c>
      <c r="AZ317" s="141"/>
      <c r="BA317" s="142"/>
      <c r="BB317" s="141">
        <f t="shared" si="69"/>
        <v>0</v>
      </c>
      <c r="BC317" s="141">
        <f t="shared" si="70"/>
        <v>0</v>
      </c>
      <c r="BD317" s="141">
        <f t="shared" si="71"/>
        <v>0</v>
      </c>
      <c r="BE317" s="140"/>
      <c r="BF317" s="142"/>
      <c r="BG317" s="143"/>
      <c r="BH317" s="143">
        <f t="shared" si="72"/>
        <v>0</v>
      </c>
      <c r="BI317" s="143">
        <f t="shared" si="73"/>
        <v>0</v>
      </c>
      <c r="BJ317" s="144"/>
      <c r="BK317" s="143">
        <f t="shared" si="74"/>
        <v>0</v>
      </c>
      <c r="BL317" s="143">
        <f t="shared" si="75"/>
        <v>0</v>
      </c>
    </row>
    <row r="318" spans="2:64" s="133" customFormat="1">
      <c r="B318" s="313"/>
      <c r="C318" s="134"/>
      <c r="D318" s="135"/>
      <c r="E318" s="243"/>
      <c r="F318" s="244"/>
      <c r="G318" s="138"/>
      <c r="H318" s="139"/>
      <c r="AY318" s="140"/>
      <c r="AZ318" s="141"/>
      <c r="BA318" s="142"/>
      <c r="BB318" s="141"/>
      <c r="BC318" s="141"/>
      <c r="BD318" s="141"/>
      <c r="BE318" s="140"/>
      <c r="BF318" s="142"/>
      <c r="BG318" s="143"/>
      <c r="BH318" s="143"/>
      <c r="BI318" s="143"/>
      <c r="BJ318" s="144"/>
      <c r="BK318" s="143"/>
      <c r="BL318" s="143"/>
    </row>
    <row r="319" spans="2:64" s="133" customFormat="1" ht="38.25">
      <c r="B319" s="314" t="s">
        <v>468</v>
      </c>
      <c r="C319" s="136"/>
      <c r="D319" s="135" t="s">
        <v>475</v>
      </c>
      <c r="E319" s="136" t="s">
        <v>135</v>
      </c>
      <c r="F319" s="231">
        <v>1</v>
      </c>
      <c r="G319" s="177"/>
      <c r="H319" s="232" t="str">
        <f t="shared" si="68"/>
        <v xml:space="preserve"> </v>
      </c>
      <c r="I319" s="216"/>
    </row>
    <row r="320" spans="2:64" s="245" customFormat="1" ht="15">
      <c r="B320" s="310"/>
      <c r="C320" s="145"/>
      <c r="D320" s="133"/>
      <c r="E320" s="136"/>
      <c r="F320" s="236"/>
      <c r="G320" s="177"/>
      <c r="H320" s="232" t="str">
        <f t="shared" si="68"/>
        <v xml:space="preserve"> </v>
      </c>
      <c r="I320" s="216"/>
    </row>
    <row r="321" spans="2:13" s="133" customFormat="1" ht="38.25">
      <c r="B321" s="314" t="s">
        <v>474</v>
      </c>
      <c r="C321" s="136"/>
      <c r="D321" s="135" t="s">
        <v>477</v>
      </c>
      <c r="E321" s="136" t="s">
        <v>135</v>
      </c>
      <c r="F321" s="231">
        <v>1</v>
      </c>
      <c r="G321" s="177"/>
      <c r="H321" s="232" t="str">
        <f t="shared" si="68"/>
        <v xml:space="preserve"> </v>
      </c>
      <c r="I321" s="216"/>
    </row>
    <row r="322" spans="2:13" s="133" customFormat="1" ht="15">
      <c r="B322" s="310"/>
      <c r="C322" s="145"/>
      <c r="E322" s="136"/>
      <c r="F322" s="236"/>
      <c r="G322" s="177"/>
      <c r="H322" s="232"/>
      <c r="I322" s="216"/>
    </row>
    <row r="323" spans="2:13" s="133" customFormat="1" ht="25.5">
      <c r="B323" s="314" t="s">
        <v>476</v>
      </c>
      <c r="C323" s="136"/>
      <c r="D323" s="135" t="s">
        <v>479</v>
      </c>
      <c r="E323" s="136" t="s">
        <v>21</v>
      </c>
      <c r="F323" s="236">
        <v>38</v>
      </c>
      <c r="G323" s="177"/>
      <c r="H323" s="232" t="str">
        <f t="shared" si="68"/>
        <v xml:space="preserve"> </v>
      </c>
      <c r="I323" s="216"/>
    </row>
    <row r="324" spans="2:13" s="133" customFormat="1" ht="15">
      <c r="B324" s="310"/>
      <c r="C324" s="145"/>
      <c r="E324" s="136"/>
      <c r="F324" s="236"/>
      <c r="G324" s="177"/>
      <c r="H324" s="232" t="str">
        <f t="shared" si="68"/>
        <v xml:space="preserve"> </v>
      </c>
      <c r="I324" s="216"/>
    </row>
    <row r="325" spans="2:13" s="133" customFormat="1" ht="25.5">
      <c r="B325" s="314" t="s">
        <v>478</v>
      </c>
      <c r="C325" s="136"/>
      <c r="D325" s="135" t="s">
        <v>481</v>
      </c>
      <c r="E325" s="136" t="s">
        <v>21</v>
      </c>
      <c r="F325" s="236">
        <v>10</v>
      </c>
      <c r="G325" s="177"/>
      <c r="H325" s="232" t="str">
        <f t="shared" si="68"/>
        <v xml:space="preserve"> </v>
      </c>
      <c r="I325" s="216"/>
    </row>
    <row r="326" spans="2:13" s="133" customFormat="1" ht="15">
      <c r="B326" s="310"/>
      <c r="C326" s="145"/>
      <c r="E326" s="136"/>
      <c r="F326" s="236"/>
      <c r="G326" s="177"/>
      <c r="H326" s="232"/>
      <c r="I326" s="216"/>
    </row>
    <row r="327" spans="2:13" s="133" customFormat="1" ht="15">
      <c r="B327" s="314" t="s">
        <v>480</v>
      </c>
      <c r="C327" s="136"/>
      <c r="D327" s="135" t="s">
        <v>483</v>
      </c>
      <c r="E327" s="136" t="s">
        <v>135</v>
      </c>
      <c r="F327" s="236">
        <v>1</v>
      </c>
      <c r="G327" s="177"/>
      <c r="H327" s="232" t="str">
        <f t="shared" si="68"/>
        <v xml:space="preserve"> </v>
      </c>
      <c r="I327" s="216"/>
    </row>
    <row r="328" spans="2:13" s="133" customFormat="1" ht="15">
      <c r="B328" s="310"/>
      <c r="C328" s="145"/>
      <c r="E328" s="136"/>
      <c r="F328" s="236"/>
      <c r="G328" s="177"/>
      <c r="H328" s="232" t="str">
        <f t="shared" si="68"/>
        <v xml:space="preserve"> </v>
      </c>
      <c r="I328" s="216"/>
    </row>
    <row r="329" spans="2:13" s="133" customFormat="1" ht="15">
      <c r="B329" s="314" t="s">
        <v>482</v>
      </c>
      <c r="C329" s="136"/>
      <c r="D329" s="135" t="s">
        <v>485</v>
      </c>
      <c r="E329" s="136" t="s">
        <v>135</v>
      </c>
      <c r="F329" s="236">
        <v>1</v>
      </c>
      <c r="G329" s="177"/>
      <c r="H329" s="232" t="str">
        <f t="shared" si="68"/>
        <v xml:space="preserve"> </v>
      </c>
      <c r="I329" s="216"/>
    </row>
    <row r="330" spans="2:13" s="133" customFormat="1" ht="15">
      <c r="B330" s="310"/>
      <c r="C330" s="145"/>
      <c r="E330" s="136"/>
      <c r="F330" s="236"/>
      <c r="G330" s="177"/>
      <c r="H330" s="232" t="str">
        <f t="shared" si="68"/>
        <v xml:space="preserve"> </v>
      </c>
      <c r="I330" s="216"/>
    </row>
    <row r="331" spans="2:13" s="133" customFormat="1" ht="15">
      <c r="B331" s="314" t="s">
        <v>484</v>
      </c>
      <c r="C331" s="136"/>
      <c r="D331" s="135" t="s">
        <v>487</v>
      </c>
      <c r="E331" s="136" t="s">
        <v>135</v>
      </c>
      <c r="F331" s="236">
        <v>1</v>
      </c>
      <c r="G331" s="177"/>
      <c r="H331" s="232" t="str">
        <f t="shared" si="68"/>
        <v xml:space="preserve"> </v>
      </c>
      <c r="I331" s="216"/>
    </row>
    <row r="332" spans="2:13" s="133" customFormat="1" ht="15">
      <c r="B332" s="310"/>
      <c r="C332" s="145"/>
      <c r="E332" s="136"/>
      <c r="F332" s="236"/>
      <c r="G332" s="177"/>
      <c r="H332" s="232" t="str">
        <f t="shared" si="68"/>
        <v xml:space="preserve"> </v>
      </c>
      <c r="I332" s="216"/>
    </row>
    <row r="333" spans="2:13" s="133" customFormat="1" ht="15">
      <c r="B333" s="314" t="s">
        <v>486</v>
      </c>
      <c r="C333" s="136"/>
      <c r="D333" s="135" t="s">
        <v>488</v>
      </c>
      <c r="E333" s="136" t="s">
        <v>135</v>
      </c>
      <c r="F333" s="236">
        <v>1</v>
      </c>
      <c r="G333" s="177"/>
      <c r="H333" s="232" t="str">
        <f t="shared" si="68"/>
        <v xml:space="preserve"> </v>
      </c>
      <c r="I333" s="216"/>
    </row>
    <row r="334" spans="2:13" s="54" customFormat="1">
      <c r="B334" s="325"/>
      <c r="C334" s="28"/>
      <c r="D334" s="96"/>
      <c r="E334" s="148"/>
      <c r="F334" s="149"/>
      <c r="G334" s="150"/>
      <c r="H334" s="151"/>
      <c r="I334" s="58"/>
      <c r="K334" s="25"/>
      <c r="L334" s="25"/>
      <c r="M334" s="26"/>
    </row>
    <row r="335" spans="2:13">
      <c r="B335" s="347"/>
      <c r="C335" s="337"/>
      <c r="D335" s="338" t="s">
        <v>489</v>
      </c>
      <c r="E335" s="363" t="s">
        <v>23</v>
      </c>
      <c r="F335" s="363"/>
      <c r="G335" s="363"/>
      <c r="H335" s="339">
        <f>IF(F337=0," ",H337)</f>
        <v>0</v>
      </c>
      <c r="I335" s="340"/>
    </row>
    <row r="336" spans="2:13">
      <c r="D336" s="101"/>
      <c r="G336" s="13"/>
      <c r="H336" s="53"/>
      <c r="I336" s="26"/>
    </row>
    <row r="337" spans="2:13" s="7" customFormat="1" ht="25.5">
      <c r="B337" s="305" t="s">
        <v>40</v>
      </c>
      <c r="C337" s="23"/>
      <c r="D337" s="96" t="s">
        <v>25</v>
      </c>
      <c r="E337" s="66" t="s">
        <v>274</v>
      </c>
      <c r="F337" s="161">
        <v>0.1</v>
      </c>
      <c r="G337" s="90">
        <f>SUM(E340:E340)</f>
        <v>0</v>
      </c>
      <c r="H337" s="53">
        <f>IF(F337=0," ",F337*G337)</f>
        <v>0</v>
      </c>
      <c r="I337" s="65"/>
      <c r="M337" s="94"/>
    </row>
    <row r="338" spans="2:13">
      <c r="D338" s="101"/>
      <c r="H338" s="53"/>
      <c r="I338" s="26"/>
    </row>
    <row r="339" spans="2:13">
      <c r="D339" s="101"/>
      <c r="H339" s="53"/>
      <c r="I339" s="26"/>
    </row>
    <row r="340" spans="2:13">
      <c r="D340" s="162" t="str">
        <f>D13</f>
        <v>1. ELEKTRIČNE INŠTLACIJE IN ELEKTRIČNA OPREMA</v>
      </c>
      <c r="E340" s="163" t="str">
        <f>H13</f>
        <v/>
      </c>
    </row>
    <row r="341" spans="2:13">
      <c r="D341" s="108" t="str">
        <f>D335</f>
        <v>2. NEPREDVIDENA DELA</v>
      </c>
      <c r="E341" s="20">
        <f>H335</f>
        <v>0</v>
      </c>
    </row>
    <row r="342" spans="2:13">
      <c r="D342" s="109"/>
      <c r="E342" s="27"/>
    </row>
    <row r="343" spans="2:13">
      <c r="D343" s="344" t="s">
        <v>13</v>
      </c>
      <c r="E343" s="345">
        <f>+SUM(E340:E341)</f>
        <v>0</v>
      </c>
    </row>
    <row r="344" spans="2:13">
      <c r="D344" s="110"/>
      <c r="E344" s="34"/>
    </row>
    <row r="345" spans="2:13">
      <c r="D345" s="108" t="s">
        <v>28</v>
      </c>
      <c r="E345" s="35">
        <f>0.22*E343</f>
        <v>0</v>
      </c>
    </row>
    <row r="346" spans="2:13">
      <c r="D346" s="110"/>
      <c r="E346" s="34"/>
    </row>
    <row r="347" spans="2:13">
      <c r="D347" s="111" t="s">
        <v>14</v>
      </c>
      <c r="E347" s="36">
        <f>+SUM(E343:E345)</f>
        <v>0</v>
      </c>
    </row>
    <row r="348" spans="2:13">
      <c r="D348" s="112"/>
      <c r="E348" s="40"/>
    </row>
    <row r="349" spans="2:13">
      <c r="H349" s="89" t="s">
        <v>52</v>
      </c>
    </row>
    <row r="350" spans="2:13">
      <c r="B350" s="326"/>
      <c r="C350" s="33"/>
      <c r="D350" s="114"/>
      <c r="E350" s="60"/>
      <c r="F350" s="32"/>
      <c r="G350" s="13"/>
      <c r="H350" s="88"/>
      <c r="I350" s="60"/>
    </row>
    <row r="351" spans="2:13">
      <c r="F351" s="32"/>
      <c r="H351" s="87" t="s">
        <v>53</v>
      </c>
    </row>
  </sheetData>
  <mergeCells count="37">
    <mergeCell ref="E149:H149"/>
    <mergeCell ref="D9:H9"/>
    <mergeCell ref="E13:G13"/>
    <mergeCell ref="E335:G335"/>
    <mergeCell ref="D129:F129"/>
    <mergeCell ref="D137:H137"/>
    <mergeCell ref="D138:H138"/>
    <mergeCell ref="E139:H139"/>
    <mergeCell ref="E140:H140"/>
    <mergeCell ref="E141:H141"/>
    <mergeCell ref="E142:H142"/>
    <mergeCell ref="E154:H154"/>
    <mergeCell ref="E143:H143"/>
    <mergeCell ref="E144:H144"/>
    <mergeCell ref="E167:H167"/>
    <mergeCell ref="E169:H169"/>
    <mergeCell ref="D156:F156"/>
    <mergeCell ref="E157:H157"/>
    <mergeCell ref="E159:H159"/>
    <mergeCell ref="E161:H161"/>
    <mergeCell ref="E163:H163"/>
    <mergeCell ref="C7:H7"/>
    <mergeCell ref="C8:H8"/>
    <mergeCell ref="E165:H165"/>
    <mergeCell ref="C2:H2"/>
    <mergeCell ref="C3:H3"/>
    <mergeCell ref="C4:H4"/>
    <mergeCell ref="C5:H5"/>
    <mergeCell ref="C6:H6"/>
    <mergeCell ref="E150:H150"/>
    <mergeCell ref="E151:H151"/>
    <mergeCell ref="E152:H152"/>
    <mergeCell ref="E153:H153"/>
    <mergeCell ref="E145:H145"/>
    <mergeCell ref="E146:H146"/>
    <mergeCell ref="E147:H147"/>
    <mergeCell ref="E148:H148"/>
  </mergeCells>
  <pageMargins left="0.78740157480314965" right="0.39370078740157483" top="1.1811023622047245" bottom="0.78740157480314965" header="0.31496062992125984" footer="0.31496062992125984"/>
  <pageSetup paperSize="9" scale="70" orientation="landscape" r:id="rId1"/>
  <headerFooter>
    <oddFooter>&amp;C&amp;8&amp;P/&amp;N</oddFooter>
  </headerFooter>
  <rowBreaks count="15" manualBreakCount="15">
    <brk id="24" min="1" max="8" man="1"/>
    <brk id="54" min="1" max="8" man="1"/>
    <brk id="75" min="1" max="8" man="1"/>
    <brk id="96" min="1" max="8" man="1"/>
    <brk id="110" min="1" max="8" man="1"/>
    <brk id="135" min="1" max="8" man="1"/>
    <brk id="169" min="1" max="8" man="1"/>
    <brk id="178" min="1" max="8" man="1"/>
    <brk id="184" min="1" max="8" man="1"/>
    <brk id="205" min="1" max="8" man="1"/>
    <brk id="231" min="1" max="8" man="1"/>
    <brk id="246" min="1" max="8" man="1"/>
    <brk id="274" min="1" max="8" man="1"/>
    <brk id="299" min="1" max="8" man="1"/>
    <brk id="324" min="1" max="8"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2:M141"/>
  <sheetViews>
    <sheetView view="pageBreakPreview" topLeftCell="B1" zoomScale="70" zoomScaleNormal="100" zoomScaleSheetLayoutView="70" zoomScalePageLayoutView="80" workbookViewId="0">
      <selection activeCell="M117" sqref="M117"/>
    </sheetView>
  </sheetViews>
  <sheetFormatPr defaultColWidth="9.140625" defaultRowHeight="12.75"/>
  <cols>
    <col min="1" max="1" width="9.140625" style="60"/>
    <col min="2" max="3" width="10.7109375" style="21" customWidth="1"/>
    <col min="4" max="4" width="51.140625" style="113" customWidth="1"/>
    <col min="5" max="5" width="13.7109375" style="21" customWidth="1"/>
    <col min="6" max="6" width="12.7109375" style="56" customWidth="1"/>
    <col min="7" max="7" width="15.7109375" style="24" customWidth="1"/>
    <col min="8" max="8" width="15.7109375" style="62" customWidth="1"/>
    <col min="9" max="9" width="21.7109375" style="30" customWidth="1"/>
    <col min="10" max="11" width="9.140625" style="60"/>
    <col min="12" max="12" width="13" style="60" customWidth="1"/>
    <col min="13" max="13" width="50.7109375" style="91" customWidth="1"/>
    <col min="14" max="16384" width="9.140625" style="60"/>
  </cols>
  <sheetData>
    <row r="2" spans="1:13">
      <c r="B2" s="7" t="s">
        <v>15</v>
      </c>
      <c r="C2" s="369" t="s">
        <v>561</v>
      </c>
      <c r="D2" s="369"/>
      <c r="E2" s="369"/>
      <c r="F2" s="369"/>
      <c r="G2" s="369"/>
      <c r="H2" s="369"/>
    </row>
    <row r="3" spans="1:13" s="63" customFormat="1">
      <c r="B3" s="7" t="s">
        <v>27</v>
      </c>
      <c r="C3" s="351" t="s">
        <v>562</v>
      </c>
      <c r="D3" s="351"/>
      <c r="E3" s="351"/>
      <c r="F3" s="351"/>
      <c r="G3" s="352"/>
      <c r="H3" s="352"/>
      <c r="M3" s="30"/>
    </row>
    <row r="4" spans="1:13" s="63" customFormat="1">
      <c r="B4" s="7"/>
      <c r="C4" s="351" t="s">
        <v>563</v>
      </c>
      <c r="D4" s="351"/>
      <c r="E4" s="351"/>
      <c r="F4" s="351"/>
      <c r="G4" s="351"/>
      <c r="H4" s="351"/>
      <c r="M4" s="30"/>
    </row>
    <row r="5" spans="1:13" s="63" customFormat="1">
      <c r="B5" s="7" t="s">
        <v>564</v>
      </c>
      <c r="C5" s="353" t="s">
        <v>565</v>
      </c>
      <c r="D5" s="353"/>
      <c r="E5" s="353"/>
      <c r="F5" s="353"/>
      <c r="G5" s="353"/>
      <c r="H5" s="353"/>
      <c r="M5" s="30"/>
    </row>
    <row r="6" spans="1:13" s="63" customFormat="1">
      <c r="B6" s="7" t="s">
        <v>16</v>
      </c>
      <c r="C6" s="370" t="s">
        <v>566</v>
      </c>
      <c r="D6" s="370"/>
      <c r="E6" s="370"/>
      <c r="F6" s="370"/>
      <c r="G6" s="370"/>
      <c r="H6" s="370"/>
      <c r="M6" s="30"/>
    </row>
    <row r="7" spans="1:13" s="63" customFormat="1">
      <c r="B7" s="7" t="s">
        <v>567</v>
      </c>
      <c r="C7" s="362" t="s">
        <v>568</v>
      </c>
      <c r="D7" s="362"/>
      <c r="E7" s="362"/>
      <c r="F7" s="362"/>
      <c r="G7" s="362"/>
      <c r="H7" s="362"/>
      <c r="M7" s="30"/>
    </row>
    <row r="8" spans="1:13" s="63" customFormat="1">
      <c r="B8" s="7" t="s">
        <v>17</v>
      </c>
      <c r="C8" s="362" t="s">
        <v>62</v>
      </c>
      <c r="D8" s="362"/>
      <c r="E8" s="362"/>
      <c r="F8" s="362"/>
      <c r="G8" s="362"/>
      <c r="H8" s="362"/>
      <c r="M8" s="30"/>
    </row>
    <row r="9" spans="1:13" s="63" customFormat="1" ht="15.75">
      <c r="C9" s="128"/>
      <c r="D9" s="367" t="s">
        <v>177</v>
      </c>
      <c r="E9" s="367"/>
      <c r="F9" s="367"/>
      <c r="G9" s="367"/>
      <c r="H9" s="367"/>
      <c r="M9" s="30"/>
    </row>
    <row r="10" spans="1:13" s="2" customFormat="1" ht="18">
      <c r="B10" s="3"/>
      <c r="C10" s="3"/>
      <c r="D10" s="99"/>
      <c r="E10" s="3"/>
      <c r="F10" s="9"/>
      <c r="G10" s="11"/>
      <c r="H10" s="15"/>
      <c r="I10" s="1"/>
      <c r="M10" s="92"/>
    </row>
    <row r="11" spans="1:13" s="19" customFormat="1" ht="30.75" thickBot="1">
      <c r="B11" s="342" t="s">
        <v>0</v>
      </c>
      <c r="C11" s="342" t="s">
        <v>4</v>
      </c>
      <c r="D11" s="343" t="s">
        <v>2</v>
      </c>
      <c r="E11" s="342" t="s">
        <v>5</v>
      </c>
      <c r="F11" s="342" t="s">
        <v>1</v>
      </c>
      <c r="G11" s="342" t="s">
        <v>6</v>
      </c>
      <c r="H11" s="342" t="s">
        <v>12</v>
      </c>
      <c r="I11" s="342" t="s">
        <v>3</v>
      </c>
    </row>
    <row r="12" spans="1:13" s="4" customFormat="1" ht="15">
      <c r="B12" s="5"/>
      <c r="C12" s="5"/>
      <c r="D12" s="100"/>
      <c r="E12" s="5"/>
      <c r="F12" s="10"/>
      <c r="G12" s="12"/>
      <c r="H12" s="16"/>
      <c r="I12" s="6"/>
      <c r="M12" s="93"/>
    </row>
    <row r="13" spans="1:13">
      <c r="B13" s="341"/>
      <c r="C13" s="337"/>
      <c r="D13" s="338" t="s">
        <v>178</v>
      </c>
      <c r="E13" s="337"/>
      <c r="F13" s="363" t="s">
        <v>179</v>
      </c>
      <c r="G13" s="363"/>
      <c r="H13" s="339" t="str">
        <f>IF(G15=0," ¸¸",SUM(H15:H24))</f>
        <v xml:space="preserve"> ¸¸</v>
      </c>
      <c r="I13" s="340"/>
    </row>
    <row r="14" spans="1:13" s="54" customFormat="1">
      <c r="B14" s="25"/>
      <c r="C14" s="25"/>
      <c r="D14" s="101"/>
      <c r="E14" s="25"/>
      <c r="F14" s="52"/>
      <c r="M14" s="59"/>
    </row>
    <row r="15" spans="1:13" s="7" customFormat="1">
      <c r="A15" s="65"/>
      <c r="B15" s="23" t="s">
        <v>180</v>
      </c>
      <c r="C15" s="23"/>
      <c r="D15" s="115" t="s">
        <v>63</v>
      </c>
      <c r="E15" s="66" t="s">
        <v>135</v>
      </c>
      <c r="F15" s="67">
        <v>1</v>
      </c>
      <c r="G15" s="68"/>
      <c r="H15" s="69">
        <f>IF(F15=0," ",F15*G15)</f>
        <v>0</v>
      </c>
      <c r="I15" s="65"/>
      <c r="M15" s="94"/>
    </row>
    <row r="16" spans="1:13" s="7" customFormat="1">
      <c r="A16" s="65"/>
      <c r="B16" s="23"/>
      <c r="C16" s="23"/>
      <c r="D16" s="96"/>
      <c r="E16" s="66"/>
      <c r="F16" s="67"/>
      <c r="G16" s="68"/>
      <c r="H16" s="69"/>
      <c r="I16" s="65"/>
      <c r="M16" s="94"/>
    </row>
    <row r="17" spans="1:13" s="7" customFormat="1" ht="25.5">
      <c r="A17" s="65"/>
      <c r="B17" s="23" t="s">
        <v>181</v>
      </c>
      <c r="C17" s="23"/>
      <c r="D17" s="115" t="s">
        <v>182</v>
      </c>
      <c r="E17" s="66" t="s">
        <v>135</v>
      </c>
      <c r="F17" s="67">
        <v>1</v>
      </c>
      <c r="G17" s="68"/>
      <c r="H17" s="69">
        <f>IF(F17=0," ",F17*G17)</f>
        <v>0</v>
      </c>
      <c r="I17" s="65"/>
      <c r="M17" s="94"/>
    </row>
    <row r="18" spans="1:13" s="7" customFormat="1">
      <c r="A18" s="65"/>
      <c r="B18" s="23"/>
      <c r="C18" s="23"/>
      <c r="D18" s="96"/>
      <c r="E18" s="66"/>
      <c r="F18" s="67"/>
      <c r="G18" s="68"/>
      <c r="H18" s="69"/>
      <c r="I18" s="65"/>
      <c r="M18" s="94"/>
    </row>
    <row r="19" spans="1:13" s="7" customFormat="1">
      <c r="A19" s="65"/>
      <c r="B19" s="23" t="s">
        <v>183</v>
      </c>
      <c r="C19" s="23"/>
      <c r="D19" s="115" t="s">
        <v>184</v>
      </c>
      <c r="E19" s="21" t="s">
        <v>134</v>
      </c>
      <c r="F19" s="67">
        <v>40</v>
      </c>
      <c r="G19" s="68"/>
      <c r="H19" s="69">
        <f>IF(F19=0," ",F19*G19)</f>
        <v>0</v>
      </c>
      <c r="I19" s="65"/>
      <c r="M19" s="94"/>
    </row>
    <row r="20" spans="1:13" s="7" customFormat="1" ht="14.25">
      <c r="A20" s="65"/>
      <c r="B20" s="23"/>
      <c r="C20" s="23"/>
      <c r="D20" s="96"/>
      <c r="E20" s="21"/>
      <c r="F20" s="67"/>
      <c r="G20" s="68"/>
      <c r="H20" s="147"/>
      <c r="I20" s="65"/>
      <c r="M20" s="94"/>
    </row>
    <row r="21" spans="1:13" s="7" customFormat="1" ht="25.5">
      <c r="A21" s="65"/>
      <c r="B21" s="23" t="s">
        <v>185</v>
      </c>
      <c r="C21" s="23"/>
      <c r="D21" s="115" t="s">
        <v>186</v>
      </c>
      <c r="E21" s="21" t="s">
        <v>135</v>
      </c>
      <c r="F21" s="67">
        <v>1</v>
      </c>
      <c r="G21" s="68"/>
      <c r="H21" s="69">
        <f>IF(F21=0," ",F21*G21)</f>
        <v>0</v>
      </c>
      <c r="I21" s="65"/>
      <c r="M21" s="94"/>
    </row>
    <row r="22" spans="1:13" s="7" customFormat="1" ht="14.25">
      <c r="A22" s="65"/>
      <c r="B22" s="23"/>
      <c r="C22" s="23"/>
      <c r="D22" s="96"/>
      <c r="E22" s="21"/>
      <c r="F22" s="67"/>
      <c r="G22" s="68"/>
      <c r="H22" s="147"/>
      <c r="I22" s="65"/>
      <c r="M22" s="94"/>
    </row>
    <row r="23" spans="1:13" s="7" customFormat="1" ht="25.5">
      <c r="A23" s="65"/>
      <c r="B23" s="23" t="s">
        <v>187</v>
      </c>
      <c r="C23" s="23"/>
      <c r="D23" s="116" t="s">
        <v>188</v>
      </c>
      <c r="E23" s="66" t="s">
        <v>135</v>
      </c>
      <c r="F23" s="67">
        <v>1</v>
      </c>
      <c r="G23" s="68"/>
      <c r="H23" s="69">
        <f>IF(F23=0," ",F23*G23)</f>
        <v>0</v>
      </c>
      <c r="I23" s="65"/>
      <c r="M23" s="94"/>
    </row>
    <row r="24" spans="1:13" s="7" customFormat="1">
      <c r="A24" s="65"/>
      <c r="B24" s="23"/>
      <c r="C24" s="23"/>
      <c r="D24" s="96"/>
      <c r="E24" s="66"/>
      <c r="F24" s="67"/>
      <c r="G24" s="68"/>
      <c r="H24" s="69"/>
      <c r="I24" s="65"/>
      <c r="M24" s="94"/>
    </row>
    <row r="25" spans="1:13" s="7" customFormat="1">
      <c r="A25" s="65"/>
      <c r="B25" s="23"/>
      <c r="C25" s="23"/>
      <c r="D25" s="96"/>
      <c r="E25" s="21"/>
      <c r="F25" s="67"/>
      <c r="G25" s="90"/>
      <c r="H25" s="69"/>
      <c r="I25" s="65"/>
      <c r="M25" s="94"/>
    </row>
    <row r="26" spans="1:13">
      <c r="A26" s="71"/>
      <c r="B26" s="341"/>
      <c r="C26" s="337"/>
      <c r="D26" s="338" t="s">
        <v>193</v>
      </c>
      <c r="E26" s="363" t="s">
        <v>194</v>
      </c>
      <c r="F26" s="363"/>
      <c r="G26" s="363"/>
      <c r="H26" s="339" t="str">
        <f>IF(G31=0," ¸¸",SUM(H31:H50))</f>
        <v xml:space="preserve"> ¸¸</v>
      </c>
      <c r="I26" s="340"/>
    </row>
    <row r="27" spans="1:13" s="54" customFormat="1">
      <c r="A27" s="72"/>
      <c r="B27" s="73"/>
      <c r="C27" s="73"/>
      <c r="D27" s="104"/>
      <c r="E27" s="73"/>
      <c r="F27" s="52"/>
      <c r="G27" s="14"/>
      <c r="H27" s="18"/>
      <c r="I27" s="26"/>
      <c r="M27" s="59"/>
    </row>
    <row r="28" spans="1:13" s="7" customFormat="1">
      <c r="B28" s="21"/>
      <c r="C28" s="23"/>
      <c r="D28" s="96" t="s">
        <v>195</v>
      </c>
      <c r="E28" s="23"/>
      <c r="F28" s="52"/>
      <c r="G28" s="90"/>
      <c r="H28" s="53"/>
      <c r="M28" s="94"/>
    </row>
    <row r="29" spans="1:13" s="7" customFormat="1" ht="24.75" customHeight="1">
      <c r="B29" s="21"/>
      <c r="C29" s="23"/>
      <c r="D29" s="378" t="s">
        <v>196</v>
      </c>
      <c r="E29" s="378"/>
      <c r="F29" s="378"/>
      <c r="G29" s="378"/>
      <c r="H29" s="378"/>
      <c r="M29" s="94"/>
    </row>
    <row r="30" spans="1:13" s="7" customFormat="1">
      <c r="B30" s="21"/>
      <c r="C30" s="23"/>
      <c r="D30" s="96"/>
      <c r="E30" s="23"/>
      <c r="F30" s="52"/>
      <c r="G30" s="90"/>
      <c r="H30" s="53"/>
      <c r="M30" s="94"/>
    </row>
    <row r="31" spans="1:13" s="7" customFormat="1" ht="51">
      <c r="B31" s="21" t="s">
        <v>40</v>
      </c>
      <c r="C31" s="23"/>
      <c r="D31" s="96" t="s">
        <v>197</v>
      </c>
      <c r="E31" s="23" t="s">
        <v>20</v>
      </c>
      <c r="F31" s="52">
        <v>2.2000000000000002</v>
      </c>
      <c r="G31" s="90"/>
      <c r="H31" s="53">
        <f>IF(F31=0," ",F31*G31)</f>
        <v>0</v>
      </c>
      <c r="M31" s="94"/>
    </row>
    <row r="32" spans="1:13" s="7" customFormat="1">
      <c r="B32" s="21"/>
      <c r="C32" s="23"/>
      <c r="D32" s="96"/>
      <c r="E32" s="23"/>
      <c r="F32" s="52"/>
      <c r="G32" s="90"/>
      <c r="H32" s="53"/>
      <c r="M32" s="94"/>
    </row>
    <row r="33" spans="2:13" s="7" customFormat="1" ht="51">
      <c r="B33" s="21" t="s">
        <v>41</v>
      </c>
      <c r="C33" s="23"/>
      <c r="D33" s="96" t="s">
        <v>574</v>
      </c>
      <c r="E33" s="23" t="s">
        <v>20</v>
      </c>
      <c r="F33" s="52">
        <v>21.175000000000001</v>
      </c>
      <c r="G33" s="90"/>
      <c r="H33" s="53">
        <f>IF(F33=0," ",F33*G33)</f>
        <v>0</v>
      </c>
      <c r="M33" s="94"/>
    </row>
    <row r="34" spans="2:13" s="7" customFormat="1">
      <c r="B34" s="21"/>
      <c r="C34" s="23"/>
      <c r="D34" s="96"/>
      <c r="E34" s="23"/>
      <c r="F34" s="52"/>
      <c r="G34" s="90"/>
      <c r="H34" s="53"/>
      <c r="M34" s="94"/>
    </row>
    <row r="35" spans="2:13" s="7" customFormat="1">
      <c r="B35" s="21" t="s">
        <v>42</v>
      </c>
      <c r="C35" s="23"/>
      <c r="D35" s="96" t="s">
        <v>198</v>
      </c>
      <c r="E35" s="23" t="s">
        <v>20</v>
      </c>
      <c r="F35" s="52">
        <v>0.8</v>
      </c>
      <c r="G35" s="90"/>
      <c r="H35" s="53">
        <f>IF(F35=0," ",F35*G35)</f>
        <v>0</v>
      </c>
      <c r="M35" s="94"/>
    </row>
    <row r="36" spans="2:13" s="7" customFormat="1">
      <c r="B36" s="21"/>
      <c r="C36" s="23"/>
      <c r="D36" s="96"/>
      <c r="E36" s="23"/>
      <c r="F36" s="52"/>
      <c r="G36" s="90"/>
      <c r="H36" s="53"/>
      <c r="M36" s="94"/>
    </row>
    <row r="37" spans="2:13" s="7" customFormat="1" ht="25.5">
      <c r="B37" s="21" t="s">
        <v>43</v>
      </c>
      <c r="C37" s="23"/>
      <c r="D37" s="96" t="s">
        <v>199</v>
      </c>
      <c r="E37" s="23" t="s">
        <v>19</v>
      </c>
      <c r="F37" s="52">
        <v>16</v>
      </c>
      <c r="G37" s="90"/>
      <c r="H37" s="53">
        <f>IF(F37=0," ",F37*G37)</f>
        <v>0</v>
      </c>
      <c r="M37" s="94"/>
    </row>
    <row r="38" spans="2:13" s="7" customFormat="1">
      <c r="B38" s="21"/>
      <c r="C38" s="23"/>
      <c r="D38" s="96"/>
      <c r="E38" s="23"/>
      <c r="F38" s="52"/>
      <c r="G38" s="90"/>
      <c r="H38" s="53"/>
      <c r="M38" s="94"/>
    </row>
    <row r="39" spans="2:13" s="7" customFormat="1" ht="63.75">
      <c r="B39" s="21" t="s">
        <v>44</v>
      </c>
      <c r="C39" s="23"/>
      <c r="D39" s="96" t="s">
        <v>200</v>
      </c>
      <c r="E39" s="23" t="s">
        <v>20</v>
      </c>
      <c r="F39" s="52">
        <v>1.6</v>
      </c>
      <c r="G39" s="90"/>
      <c r="H39" s="53">
        <f>IF(F39=0," ",F39*G39)</f>
        <v>0</v>
      </c>
      <c r="M39" s="94"/>
    </row>
    <row r="40" spans="2:13" s="7" customFormat="1">
      <c r="B40" s="21"/>
      <c r="C40" s="23"/>
      <c r="D40" s="96"/>
      <c r="E40" s="23"/>
      <c r="F40" s="52"/>
      <c r="G40" s="90"/>
      <c r="H40" s="53"/>
      <c r="M40" s="94"/>
    </row>
    <row r="41" spans="2:13" s="7" customFormat="1" ht="38.25">
      <c r="B41" s="21" t="s">
        <v>45</v>
      </c>
      <c r="C41" s="23"/>
      <c r="D41" s="116" t="s">
        <v>201</v>
      </c>
      <c r="E41" s="23" t="s">
        <v>20</v>
      </c>
      <c r="F41" s="52">
        <v>1.95</v>
      </c>
      <c r="G41" s="90"/>
      <c r="H41" s="53">
        <f>IF(F41=0," ",F41*G41)</f>
        <v>0</v>
      </c>
      <c r="M41" s="94"/>
    </row>
    <row r="42" spans="2:13" s="7" customFormat="1">
      <c r="B42" s="21"/>
      <c r="C42" s="23"/>
      <c r="D42" s="96"/>
      <c r="E42" s="23"/>
      <c r="F42" s="52"/>
      <c r="G42" s="90"/>
      <c r="H42" s="53"/>
      <c r="M42" s="94"/>
    </row>
    <row r="43" spans="2:13" s="7" customFormat="1" ht="38.25">
      <c r="B43" s="21" t="s">
        <v>203</v>
      </c>
      <c r="C43" s="23"/>
      <c r="D43" s="96" t="s">
        <v>202</v>
      </c>
      <c r="E43" s="23" t="s">
        <v>19</v>
      </c>
      <c r="F43" s="52">
        <v>20.63</v>
      </c>
      <c r="G43" s="90"/>
      <c r="H43" s="53">
        <f>IF(F43=0," ",F43*G43)</f>
        <v>0</v>
      </c>
      <c r="M43" s="94"/>
    </row>
    <row r="44" spans="2:13" s="7" customFormat="1">
      <c r="B44" s="21"/>
      <c r="C44" s="23"/>
      <c r="D44" s="96"/>
      <c r="E44" s="23"/>
      <c r="F44" s="52"/>
      <c r="G44" s="90"/>
      <c r="H44" s="53"/>
      <c r="M44" s="94"/>
    </row>
    <row r="45" spans="2:13" s="7" customFormat="1">
      <c r="B45" s="21"/>
      <c r="C45" s="23"/>
      <c r="D45" s="96"/>
      <c r="E45" s="23"/>
      <c r="F45" s="52"/>
      <c r="G45" s="90"/>
      <c r="H45" s="53"/>
      <c r="M45" s="94"/>
    </row>
    <row r="46" spans="2:13" s="7" customFormat="1" ht="51">
      <c r="B46" s="21" t="s">
        <v>205</v>
      </c>
      <c r="C46" s="23"/>
      <c r="D46" s="116" t="s">
        <v>204</v>
      </c>
      <c r="E46" s="23" t="s">
        <v>20</v>
      </c>
      <c r="F46" s="52">
        <v>0.54</v>
      </c>
      <c r="G46" s="90"/>
      <c r="H46" s="53">
        <f>IF(F46=0," ",F46*G46)</f>
        <v>0</v>
      </c>
      <c r="M46" s="94"/>
    </row>
    <row r="47" spans="2:13" s="7" customFormat="1">
      <c r="B47" s="21"/>
      <c r="C47" s="23"/>
      <c r="D47" s="96"/>
      <c r="E47" s="23"/>
      <c r="F47" s="52"/>
      <c r="G47" s="90"/>
      <c r="H47" s="53"/>
      <c r="M47" s="94"/>
    </row>
    <row r="48" spans="2:13" s="7" customFormat="1" ht="25.5">
      <c r="B48" s="21" t="s">
        <v>207</v>
      </c>
      <c r="C48" s="23"/>
      <c r="D48" s="96" t="s">
        <v>206</v>
      </c>
      <c r="E48" s="23" t="s">
        <v>20</v>
      </c>
      <c r="F48" s="52">
        <v>0.28000000000000003</v>
      </c>
      <c r="G48" s="90"/>
      <c r="H48" s="53">
        <f>IF(F48=0," ",F48*G48)</f>
        <v>0</v>
      </c>
      <c r="M48" s="94"/>
    </row>
    <row r="49" spans="1:13" s="7" customFormat="1">
      <c r="B49" s="21"/>
      <c r="C49" s="23"/>
      <c r="D49" s="96"/>
      <c r="E49" s="23"/>
      <c r="F49" s="52"/>
      <c r="G49" s="90"/>
      <c r="H49" s="53"/>
      <c r="M49" s="94"/>
    </row>
    <row r="50" spans="1:13" s="7" customFormat="1" ht="25.5">
      <c r="B50" s="21" t="s">
        <v>575</v>
      </c>
      <c r="C50" s="23"/>
      <c r="D50" s="96" t="s">
        <v>208</v>
      </c>
      <c r="E50" s="23" t="s">
        <v>20</v>
      </c>
      <c r="F50" s="52">
        <v>3.94</v>
      </c>
      <c r="G50" s="90"/>
      <c r="H50" s="53">
        <f>IF(F50=0," ",F50*G50)</f>
        <v>0</v>
      </c>
      <c r="M50" s="94"/>
    </row>
    <row r="51" spans="1:13" s="7" customFormat="1">
      <c r="B51" s="21"/>
      <c r="C51" s="23"/>
      <c r="D51" s="96"/>
      <c r="E51" s="23"/>
      <c r="F51" s="52"/>
      <c r="G51" s="90"/>
      <c r="H51" s="53"/>
      <c r="M51" s="94"/>
    </row>
    <row r="52" spans="1:13" s="54" customFormat="1">
      <c r="A52" s="72"/>
      <c r="B52" s="73"/>
      <c r="C52" s="73"/>
      <c r="D52" s="105"/>
      <c r="E52" s="73"/>
      <c r="F52" s="75"/>
      <c r="G52" s="74"/>
      <c r="H52" s="76"/>
      <c r="I52" s="26"/>
      <c r="M52" s="59"/>
    </row>
    <row r="53" spans="1:13" s="54" customFormat="1">
      <c r="B53" s="341"/>
      <c r="C53" s="337"/>
      <c r="D53" s="338" t="s">
        <v>209</v>
      </c>
      <c r="E53" s="337"/>
      <c r="F53" s="363" t="s">
        <v>54</v>
      </c>
      <c r="G53" s="363"/>
      <c r="H53" s="339" t="str">
        <f>IF(G55=0," ¸¸",SUM(H55:H95))</f>
        <v xml:space="preserve"> ¸¸</v>
      </c>
      <c r="I53" s="340"/>
      <c r="M53" s="59"/>
    </row>
    <row r="54" spans="1:13" s="54" customFormat="1">
      <c r="B54" s="25"/>
      <c r="C54" s="25"/>
      <c r="D54" s="101"/>
      <c r="E54" s="25"/>
      <c r="F54" s="56"/>
      <c r="G54" s="13"/>
      <c r="H54" s="53"/>
      <c r="I54" s="26"/>
      <c r="M54" s="59"/>
    </row>
    <row r="55" spans="1:13" s="54" customFormat="1">
      <c r="B55" s="23" t="s">
        <v>46</v>
      </c>
      <c r="C55" s="23"/>
      <c r="D55" s="96" t="s">
        <v>210</v>
      </c>
      <c r="E55" s="25" t="s">
        <v>134</v>
      </c>
      <c r="F55" s="52">
        <v>57</v>
      </c>
      <c r="G55" s="29"/>
      <c r="H55" s="53">
        <f>IF(F55=0," ",F55*G55)</f>
        <v>0</v>
      </c>
      <c r="I55" s="58"/>
      <c r="K55" s="23"/>
      <c r="L55" s="23"/>
      <c r="M55" s="55"/>
    </row>
    <row r="56" spans="1:13" s="54" customFormat="1">
      <c r="B56" s="28"/>
      <c r="C56" s="28"/>
      <c r="D56" s="96"/>
      <c r="E56" s="148"/>
      <c r="F56" s="149"/>
      <c r="G56" s="150"/>
      <c r="H56" s="151"/>
      <c r="I56" s="58"/>
      <c r="K56" s="25"/>
      <c r="L56" s="25"/>
      <c r="M56" s="26"/>
    </row>
    <row r="57" spans="1:13" s="54" customFormat="1">
      <c r="B57" s="23" t="s">
        <v>88</v>
      </c>
      <c r="C57" s="23"/>
      <c r="D57" s="96" t="s">
        <v>211</v>
      </c>
      <c r="E57" s="25" t="s">
        <v>134</v>
      </c>
      <c r="F57" s="52">
        <v>57</v>
      </c>
      <c r="G57" s="29"/>
      <c r="H57" s="53">
        <f>IF(F57=0," ",F57*G57)</f>
        <v>0</v>
      </c>
      <c r="I57" s="58"/>
      <c r="K57" s="23"/>
      <c r="L57" s="23"/>
      <c r="M57" s="55"/>
    </row>
    <row r="58" spans="1:13" s="54" customFormat="1">
      <c r="B58" s="28"/>
      <c r="C58" s="28"/>
      <c r="D58" s="96"/>
      <c r="E58" s="148"/>
      <c r="F58" s="149"/>
      <c r="G58" s="150"/>
      <c r="H58" s="151"/>
      <c r="I58" s="58"/>
      <c r="K58" s="25"/>
      <c r="L58" s="25"/>
      <c r="M58" s="26"/>
    </row>
    <row r="59" spans="1:13" s="54" customFormat="1" ht="38.25">
      <c r="B59" s="23" t="s">
        <v>212</v>
      </c>
      <c r="C59" s="23"/>
      <c r="D59" s="96" t="s">
        <v>213</v>
      </c>
      <c r="E59" s="25" t="s">
        <v>135</v>
      </c>
      <c r="F59" s="52">
        <v>1</v>
      </c>
      <c r="G59" s="29"/>
      <c r="H59" s="53">
        <f>IF(F59=0," ",F59*G59)</f>
        <v>0</v>
      </c>
      <c r="I59" s="58"/>
      <c r="K59" s="23"/>
      <c r="L59" s="23"/>
      <c r="M59" s="55"/>
    </row>
    <row r="60" spans="1:13" s="54" customFormat="1">
      <c r="B60" s="28"/>
      <c r="C60" s="28"/>
      <c r="D60" s="96"/>
      <c r="E60" s="148"/>
      <c r="F60" s="149"/>
      <c r="G60" s="150"/>
      <c r="H60" s="151"/>
      <c r="I60" s="58"/>
      <c r="K60" s="25"/>
      <c r="L60" s="25"/>
      <c r="M60" s="26"/>
    </row>
    <row r="61" spans="1:13" s="54" customFormat="1" ht="25.5">
      <c r="B61" s="23" t="s">
        <v>214</v>
      </c>
      <c r="C61" s="23"/>
      <c r="D61" s="96" t="s">
        <v>215</v>
      </c>
      <c r="E61" s="25" t="s">
        <v>135</v>
      </c>
      <c r="F61" s="52">
        <v>1</v>
      </c>
      <c r="G61" s="29"/>
      <c r="H61" s="53">
        <f>IF(F61=0," ",F61*G61)</f>
        <v>0</v>
      </c>
      <c r="I61" s="58"/>
      <c r="K61" s="23"/>
      <c r="L61" s="23"/>
      <c r="M61" s="55"/>
    </row>
    <row r="62" spans="1:13" s="54" customFormat="1">
      <c r="B62" s="28"/>
      <c r="C62" s="28"/>
      <c r="D62" s="96"/>
      <c r="E62" s="148"/>
      <c r="F62" s="149"/>
      <c r="G62" s="150"/>
      <c r="H62" s="151"/>
      <c r="I62" s="58"/>
      <c r="K62" s="25"/>
      <c r="L62" s="25"/>
      <c r="M62" s="26"/>
    </row>
    <row r="63" spans="1:13" s="54" customFormat="1" ht="25.5">
      <c r="B63" s="23" t="s">
        <v>216</v>
      </c>
      <c r="C63" s="23"/>
      <c r="D63" s="96" t="s">
        <v>217</v>
      </c>
      <c r="E63" s="25" t="s">
        <v>135</v>
      </c>
      <c r="F63" s="52">
        <v>1</v>
      </c>
      <c r="G63" s="29"/>
      <c r="H63" s="53">
        <f>IF(F63=0," ",F63*G63)</f>
        <v>0</v>
      </c>
      <c r="I63" s="58"/>
      <c r="K63" s="23"/>
      <c r="L63" s="23"/>
      <c r="M63" s="55"/>
    </row>
    <row r="64" spans="1:13" s="54" customFormat="1">
      <c r="B64" s="28"/>
      <c r="C64" s="28"/>
      <c r="D64" s="96"/>
      <c r="E64" s="148"/>
      <c r="F64" s="149"/>
      <c r="G64" s="150"/>
      <c r="H64" s="151"/>
      <c r="I64" s="58"/>
      <c r="K64" s="25"/>
      <c r="L64" s="25"/>
      <c r="M64" s="26"/>
    </row>
    <row r="65" spans="2:13" s="54" customFormat="1" ht="25.5">
      <c r="B65" s="23" t="s">
        <v>218</v>
      </c>
      <c r="C65" s="23"/>
      <c r="D65" s="96" t="s">
        <v>219</v>
      </c>
      <c r="E65" s="25" t="s">
        <v>135</v>
      </c>
      <c r="F65" s="52">
        <v>1</v>
      </c>
      <c r="G65" s="29"/>
      <c r="H65" s="53">
        <f>IF(F65=0," ",F65*G65)</f>
        <v>0</v>
      </c>
      <c r="I65" s="58"/>
      <c r="K65" s="23"/>
      <c r="L65" s="23"/>
      <c r="M65" s="55"/>
    </row>
    <row r="66" spans="2:13" s="54" customFormat="1">
      <c r="B66" s="28"/>
      <c r="C66" s="28"/>
      <c r="D66" s="96"/>
      <c r="E66" s="148"/>
      <c r="F66" s="149"/>
      <c r="G66" s="150"/>
      <c r="H66" s="151"/>
      <c r="I66" s="58"/>
      <c r="K66" s="25"/>
      <c r="L66" s="25"/>
      <c r="M66" s="26"/>
    </row>
    <row r="67" spans="2:13" s="54" customFormat="1">
      <c r="B67" s="23" t="s">
        <v>220</v>
      </c>
      <c r="C67" s="23"/>
      <c r="D67" s="96" t="s">
        <v>221</v>
      </c>
      <c r="E67" s="152" t="s">
        <v>135</v>
      </c>
      <c r="F67" s="153">
        <v>1</v>
      </c>
      <c r="G67" s="154"/>
      <c r="H67" s="17">
        <f>IF(F67=0," ",F67*G67)</f>
        <v>0</v>
      </c>
      <c r="I67" s="58"/>
      <c r="K67" s="23"/>
      <c r="L67" s="23"/>
      <c r="M67" s="55"/>
    </row>
    <row r="68" spans="2:13" s="54" customFormat="1" ht="76.5">
      <c r="B68" s="23"/>
      <c r="C68" s="155" t="s">
        <v>222</v>
      </c>
      <c r="D68" s="96" t="s">
        <v>223</v>
      </c>
      <c r="E68" s="156" t="s">
        <v>18</v>
      </c>
      <c r="F68" s="157">
        <v>1</v>
      </c>
      <c r="G68" s="29"/>
      <c r="H68" s="53"/>
      <c r="I68" s="58"/>
      <c r="K68" s="23"/>
      <c r="L68" s="23"/>
      <c r="M68" s="55"/>
    </row>
    <row r="69" spans="2:13" s="54" customFormat="1" ht="51">
      <c r="B69" s="28"/>
      <c r="C69" s="155" t="s">
        <v>222</v>
      </c>
      <c r="D69" s="96" t="s">
        <v>224</v>
      </c>
      <c r="E69" s="156" t="s">
        <v>18</v>
      </c>
      <c r="F69" s="157">
        <v>1</v>
      </c>
      <c r="G69" s="150"/>
      <c r="H69" s="151"/>
      <c r="I69" s="58"/>
      <c r="K69" s="25"/>
      <c r="L69" s="25"/>
      <c r="M69" s="26"/>
    </row>
    <row r="70" spans="2:13" s="54" customFormat="1" ht="63.75">
      <c r="B70" s="28"/>
      <c r="C70" s="155" t="s">
        <v>222</v>
      </c>
      <c r="D70" s="96" t="s">
        <v>225</v>
      </c>
      <c r="E70" s="156" t="s">
        <v>18</v>
      </c>
      <c r="F70" s="157">
        <v>1</v>
      </c>
      <c r="G70" s="150"/>
      <c r="H70" s="151"/>
      <c r="I70" s="58"/>
      <c r="K70" s="25"/>
      <c r="L70" s="25"/>
      <c r="M70" s="26"/>
    </row>
    <row r="71" spans="2:13" s="54" customFormat="1" ht="63.75">
      <c r="B71" s="28"/>
      <c r="C71" s="155" t="s">
        <v>222</v>
      </c>
      <c r="D71" s="96" t="s">
        <v>225</v>
      </c>
      <c r="E71" s="156" t="s">
        <v>18</v>
      </c>
      <c r="F71" s="157">
        <v>1</v>
      </c>
      <c r="G71" s="150"/>
      <c r="H71" s="151"/>
      <c r="I71" s="58"/>
      <c r="K71" s="25"/>
      <c r="L71" s="25"/>
      <c r="M71" s="26"/>
    </row>
    <row r="72" spans="2:13" s="54" customFormat="1" ht="14.25">
      <c r="B72" s="28"/>
      <c r="C72" s="155"/>
      <c r="D72" s="96"/>
      <c r="E72" s="156"/>
      <c r="F72" s="157"/>
      <c r="G72" s="150"/>
      <c r="H72" s="151"/>
      <c r="I72" s="58"/>
      <c r="K72" s="25"/>
      <c r="L72" s="25"/>
      <c r="M72" s="26"/>
    </row>
    <row r="73" spans="2:13" s="54" customFormat="1">
      <c r="B73" s="23" t="s">
        <v>226</v>
      </c>
      <c r="C73" s="23"/>
      <c r="D73" s="158" t="s">
        <v>227</v>
      </c>
      <c r="E73" s="152" t="s">
        <v>135</v>
      </c>
      <c r="F73" s="153">
        <v>1</v>
      </c>
      <c r="G73" s="154"/>
      <c r="H73" s="17">
        <f>IF(F73=0," ",F73*G73)</f>
        <v>0</v>
      </c>
      <c r="I73" s="58"/>
      <c r="K73" s="23"/>
      <c r="L73" s="23"/>
      <c r="M73" s="55"/>
    </row>
    <row r="74" spans="2:13" s="54" customFormat="1" ht="14.25">
      <c r="B74" s="28"/>
      <c r="C74" s="155" t="s">
        <v>222</v>
      </c>
      <c r="D74" s="96" t="s">
        <v>228</v>
      </c>
      <c r="E74" s="156" t="s">
        <v>18</v>
      </c>
      <c r="F74" s="157">
        <v>1</v>
      </c>
      <c r="G74" s="150"/>
      <c r="H74" s="151"/>
      <c r="I74" s="58"/>
      <c r="K74" s="25"/>
      <c r="L74" s="25"/>
      <c r="M74" s="26"/>
    </row>
    <row r="75" spans="2:13" s="54" customFormat="1" ht="38.25">
      <c r="B75" s="28"/>
      <c r="C75" s="155" t="s">
        <v>222</v>
      </c>
      <c r="D75" s="96" t="s">
        <v>229</v>
      </c>
      <c r="E75" s="156" t="s">
        <v>18</v>
      </c>
      <c r="F75" s="157">
        <v>1</v>
      </c>
      <c r="G75" s="150"/>
      <c r="H75" s="151"/>
      <c r="I75" s="58"/>
      <c r="K75" s="25"/>
      <c r="L75" s="25"/>
      <c r="M75" s="26"/>
    </row>
    <row r="76" spans="2:13" s="54" customFormat="1" ht="14.25">
      <c r="B76" s="28"/>
      <c r="C76" s="155" t="s">
        <v>222</v>
      </c>
      <c r="D76" s="96" t="s">
        <v>230</v>
      </c>
      <c r="E76" s="156" t="s">
        <v>18</v>
      </c>
      <c r="F76" s="157">
        <v>1</v>
      </c>
      <c r="G76" s="150"/>
      <c r="H76" s="151"/>
      <c r="I76" s="58"/>
      <c r="K76" s="25"/>
      <c r="L76" s="25"/>
      <c r="M76" s="26"/>
    </row>
    <row r="77" spans="2:13" s="54" customFormat="1" ht="38.25">
      <c r="B77" s="28"/>
      <c r="C77" s="155" t="s">
        <v>222</v>
      </c>
      <c r="D77" s="96" t="s">
        <v>231</v>
      </c>
      <c r="E77" s="156" t="s">
        <v>18</v>
      </c>
      <c r="F77" s="157">
        <v>1</v>
      </c>
      <c r="G77" s="150"/>
      <c r="H77" s="151"/>
      <c r="I77" s="58"/>
      <c r="K77" s="25"/>
      <c r="L77" s="25"/>
      <c r="M77" s="26"/>
    </row>
    <row r="78" spans="2:13" s="54" customFormat="1" ht="25.5">
      <c r="B78" s="28"/>
      <c r="C78" s="155" t="s">
        <v>222</v>
      </c>
      <c r="D78" s="96" t="s">
        <v>232</v>
      </c>
      <c r="E78" s="156" t="s">
        <v>18</v>
      </c>
      <c r="F78" s="157">
        <v>1</v>
      </c>
      <c r="G78" s="150"/>
      <c r="H78" s="151"/>
      <c r="I78" s="58"/>
      <c r="K78" s="25"/>
      <c r="L78" s="25"/>
      <c r="M78" s="26"/>
    </row>
    <row r="79" spans="2:13" s="54" customFormat="1" ht="25.5">
      <c r="B79" s="28"/>
      <c r="C79" s="155" t="s">
        <v>222</v>
      </c>
      <c r="D79" s="96" t="s">
        <v>233</v>
      </c>
      <c r="E79" s="156" t="s">
        <v>18</v>
      </c>
      <c r="F79" s="157">
        <v>1</v>
      </c>
      <c r="G79" s="150"/>
      <c r="H79" s="151"/>
      <c r="I79" s="58"/>
      <c r="K79" s="25"/>
      <c r="L79" s="25"/>
      <c r="M79" s="26"/>
    </row>
    <row r="80" spans="2:13" s="54" customFormat="1">
      <c r="B80" s="28"/>
      <c r="C80" s="28"/>
      <c r="D80" s="96"/>
      <c r="E80" s="148"/>
      <c r="F80" s="149"/>
      <c r="G80" s="150"/>
      <c r="H80" s="151"/>
      <c r="I80" s="58"/>
      <c r="K80" s="25"/>
      <c r="L80" s="25"/>
      <c r="M80" s="26"/>
    </row>
    <row r="81" spans="2:13" s="54" customFormat="1" ht="25.5">
      <c r="B81" s="23" t="s">
        <v>234</v>
      </c>
      <c r="C81" s="23"/>
      <c r="D81" s="158" t="s">
        <v>235</v>
      </c>
      <c r="E81" s="25" t="s">
        <v>134</v>
      </c>
      <c r="F81" s="52">
        <v>40</v>
      </c>
      <c r="G81" s="29"/>
      <c r="H81" s="53">
        <f>IF(F81=0," ",F81*G81)</f>
        <v>0</v>
      </c>
      <c r="I81" s="58"/>
      <c r="K81" s="23"/>
      <c r="L81" s="159"/>
      <c r="M81" s="55"/>
    </row>
    <row r="82" spans="2:13" s="54" customFormat="1">
      <c r="B82" s="28"/>
      <c r="C82" s="28"/>
      <c r="D82" s="96"/>
      <c r="E82" s="148"/>
      <c r="F82" s="149"/>
      <c r="G82" s="150"/>
      <c r="H82" s="151"/>
      <c r="I82" s="58"/>
      <c r="K82" s="25"/>
      <c r="L82" s="25"/>
      <c r="M82" s="26"/>
    </row>
    <row r="83" spans="2:13" s="54" customFormat="1">
      <c r="B83" s="23" t="s">
        <v>236</v>
      </c>
      <c r="C83" s="23"/>
      <c r="D83" s="158" t="s">
        <v>237</v>
      </c>
      <c r="E83" s="25" t="s">
        <v>238</v>
      </c>
      <c r="F83" s="52">
        <v>3</v>
      </c>
      <c r="G83" s="29"/>
      <c r="H83" s="53">
        <f>IF(F83=0," ",F83*G83)</f>
        <v>0</v>
      </c>
      <c r="I83" s="58"/>
      <c r="K83" s="23"/>
      <c r="L83" s="159"/>
      <c r="M83" s="55"/>
    </row>
    <row r="84" spans="2:13" s="54" customFormat="1">
      <c r="B84" s="28"/>
      <c r="C84" s="28"/>
      <c r="D84" s="96"/>
      <c r="E84" s="148"/>
      <c r="F84" s="149"/>
      <c r="G84" s="150"/>
      <c r="H84" s="151"/>
      <c r="I84" s="58"/>
      <c r="K84" s="25"/>
      <c r="L84" s="25"/>
      <c r="M84" s="26"/>
    </row>
    <row r="85" spans="2:13" s="54" customFormat="1" ht="25.5">
      <c r="B85" s="23" t="s">
        <v>239</v>
      </c>
      <c r="C85" s="23"/>
      <c r="D85" s="96" t="s">
        <v>240</v>
      </c>
      <c r="E85" s="25" t="s">
        <v>134</v>
      </c>
      <c r="F85" s="52">
        <v>58</v>
      </c>
      <c r="G85" s="29"/>
      <c r="H85" s="53">
        <f>IF(F85=0," ",F85*G85)</f>
        <v>0</v>
      </c>
      <c r="I85" s="58"/>
      <c r="K85" s="23"/>
      <c r="L85" s="23"/>
      <c r="M85" s="55"/>
    </row>
    <row r="86" spans="2:13" s="54" customFormat="1">
      <c r="B86" s="28"/>
      <c r="C86" s="28"/>
      <c r="D86" s="96"/>
      <c r="E86" s="148"/>
      <c r="F86" s="149"/>
      <c r="G86" s="150"/>
      <c r="H86" s="151"/>
      <c r="I86" s="58"/>
      <c r="K86" s="25"/>
      <c r="L86" s="25"/>
      <c r="M86" s="26"/>
    </row>
    <row r="87" spans="2:13" s="54" customFormat="1">
      <c r="B87" s="23" t="s">
        <v>241</v>
      </c>
      <c r="C87" s="23"/>
      <c r="D87" s="96" t="s">
        <v>242</v>
      </c>
      <c r="E87" s="25" t="s">
        <v>18</v>
      </c>
      <c r="F87" s="52">
        <v>5</v>
      </c>
      <c r="G87" s="29"/>
      <c r="H87" s="53">
        <f>IF(F87=0," ",F87*G87)</f>
        <v>0</v>
      </c>
      <c r="I87" s="58"/>
      <c r="K87" s="23"/>
      <c r="L87" s="23"/>
      <c r="M87" s="55"/>
    </row>
    <row r="88" spans="2:13" s="54" customFormat="1">
      <c r="B88" s="28"/>
      <c r="C88" s="28"/>
      <c r="D88" s="96"/>
      <c r="E88" s="148"/>
      <c r="F88" s="149"/>
      <c r="G88" s="150"/>
      <c r="H88" s="151"/>
      <c r="I88" s="58"/>
      <c r="K88" s="25"/>
      <c r="L88" s="25"/>
      <c r="M88" s="26"/>
    </row>
    <row r="89" spans="2:13" s="54" customFormat="1">
      <c r="B89" s="23" t="s">
        <v>243</v>
      </c>
      <c r="C89" s="23"/>
      <c r="D89" s="96" t="s">
        <v>244</v>
      </c>
      <c r="E89" s="25" t="s">
        <v>134</v>
      </c>
      <c r="F89" s="52">
        <v>58</v>
      </c>
      <c r="G89" s="29"/>
      <c r="H89" s="53">
        <f>IF(F89=0," ",F89*G89)</f>
        <v>0</v>
      </c>
      <c r="I89" s="58"/>
      <c r="K89" s="23"/>
      <c r="L89" s="23"/>
      <c r="M89" s="55"/>
    </row>
    <row r="90" spans="2:13" s="54" customFormat="1">
      <c r="B90" s="28"/>
      <c r="C90" s="28"/>
      <c r="D90" s="96"/>
      <c r="E90" s="148"/>
      <c r="F90" s="149"/>
      <c r="G90" s="150"/>
      <c r="H90" s="151"/>
      <c r="I90" s="58"/>
      <c r="K90" s="25"/>
      <c r="L90" s="25"/>
      <c r="M90" s="26"/>
    </row>
    <row r="91" spans="2:13" s="54" customFormat="1" ht="25.5">
      <c r="B91" s="23" t="s">
        <v>245</v>
      </c>
      <c r="C91" s="23"/>
      <c r="D91" s="96" t="s">
        <v>246</v>
      </c>
      <c r="E91" s="25" t="s">
        <v>134</v>
      </c>
      <c r="F91" s="52">
        <v>110</v>
      </c>
      <c r="G91" s="29"/>
      <c r="H91" s="53">
        <f>IF(F91=0," ",F91*G91)</f>
        <v>0</v>
      </c>
      <c r="I91" s="58"/>
      <c r="K91" s="23"/>
      <c r="L91" s="23"/>
      <c r="M91" s="55"/>
    </row>
    <row r="92" spans="2:13" s="54" customFormat="1">
      <c r="B92" s="28"/>
      <c r="C92" s="28"/>
      <c r="D92" s="96"/>
      <c r="E92" s="148"/>
      <c r="F92" s="149"/>
      <c r="G92" s="150"/>
      <c r="H92" s="151"/>
      <c r="I92" s="58"/>
      <c r="K92" s="25"/>
      <c r="L92" s="25"/>
      <c r="M92" s="26"/>
    </row>
    <row r="93" spans="2:13" s="54" customFormat="1" ht="25.5">
      <c r="B93" s="23" t="s">
        <v>247</v>
      </c>
      <c r="C93" s="23"/>
      <c r="D93" s="96" t="s">
        <v>248</v>
      </c>
      <c r="E93" s="25" t="s">
        <v>135</v>
      </c>
      <c r="F93" s="52">
        <v>1</v>
      </c>
      <c r="G93" s="29"/>
      <c r="H93" s="53">
        <f>IF(F93=0," ",F93*G93)</f>
        <v>0</v>
      </c>
      <c r="I93" s="58"/>
      <c r="K93" s="23"/>
      <c r="L93" s="23"/>
      <c r="M93" s="55"/>
    </row>
    <row r="94" spans="2:13" s="54" customFormat="1">
      <c r="B94" s="28"/>
      <c r="C94" s="28"/>
      <c r="D94" s="96"/>
      <c r="E94" s="148"/>
      <c r="F94" s="149"/>
      <c r="G94" s="150"/>
      <c r="H94" s="151"/>
      <c r="I94" s="58"/>
      <c r="K94" s="25"/>
      <c r="L94" s="25"/>
      <c r="M94" s="26"/>
    </row>
    <row r="95" spans="2:13" s="54" customFormat="1">
      <c r="B95" s="23" t="s">
        <v>249</v>
      </c>
      <c r="C95" s="23"/>
      <c r="D95" s="96" t="s">
        <v>250</v>
      </c>
      <c r="E95" s="25" t="s">
        <v>135</v>
      </c>
      <c r="F95" s="52">
        <v>1</v>
      </c>
      <c r="G95" s="29"/>
      <c r="H95" s="53">
        <f>IF(F95=0," ",F95*G95)</f>
        <v>0</v>
      </c>
      <c r="I95" s="58"/>
      <c r="K95" s="23"/>
      <c r="L95" s="23"/>
      <c r="M95" s="55"/>
    </row>
    <row r="96" spans="2:13" s="54" customFormat="1">
      <c r="B96" s="28"/>
      <c r="C96" s="28"/>
      <c r="D96" s="96"/>
      <c r="E96" s="148"/>
      <c r="F96" s="149"/>
      <c r="G96" s="150"/>
      <c r="H96" s="151"/>
      <c r="I96" s="58"/>
      <c r="K96" s="25"/>
      <c r="L96" s="25"/>
      <c r="M96" s="26"/>
    </row>
    <row r="97" spans="2:13" s="54" customFormat="1">
      <c r="B97" s="28"/>
      <c r="C97" s="28"/>
      <c r="D97" s="96"/>
      <c r="E97" s="148"/>
      <c r="F97" s="149"/>
      <c r="G97" s="150"/>
      <c r="H97" s="151"/>
      <c r="I97" s="58"/>
      <c r="K97" s="25"/>
      <c r="L97" s="25"/>
      <c r="M97" s="26"/>
    </row>
    <row r="98" spans="2:13" s="54" customFormat="1">
      <c r="B98" s="341"/>
      <c r="C98" s="337"/>
      <c r="D98" s="338" t="s">
        <v>251</v>
      </c>
      <c r="E98" s="363" t="s">
        <v>252</v>
      </c>
      <c r="F98" s="364"/>
      <c r="G98" s="364"/>
      <c r="H98" s="339" t="str">
        <f>IF(G100=0," ¸¸",SUM(H100:H120))</f>
        <v xml:space="preserve"> ¸¸</v>
      </c>
      <c r="I98" s="340"/>
      <c r="K98" s="25"/>
      <c r="L98" s="25"/>
      <c r="M98" s="26"/>
    </row>
    <row r="99" spans="2:13" s="54" customFormat="1">
      <c r="B99" s="38"/>
      <c r="C99" s="38"/>
      <c r="D99" s="107"/>
      <c r="E99" s="39"/>
      <c r="F99" s="117"/>
      <c r="G99" s="117"/>
      <c r="H99" s="39"/>
      <c r="I99" s="38"/>
      <c r="K99" s="25"/>
      <c r="L99" s="25"/>
      <c r="M99" s="26"/>
    </row>
    <row r="100" spans="2:13" s="54" customFormat="1" ht="38.25">
      <c r="B100" s="54" t="s">
        <v>55</v>
      </c>
      <c r="C100" s="78"/>
      <c r="D100" s="96" t="s">
        <v>253</v>
      </c>
      <c r="E100" s="25" t="s">
        <v>134</v>
      </c>
      <c r="F100" s="56">
        <v>40</v>
      </c>
      <c r="G100" s="95"/>
      <c r="H100" s="53">
        <f>IF(F100=0," ",F100*G100)</f>
        <v>0</v>
      </c>
      <c r="I100" s="38"/>
      <c r="K100" s="25"/>
      <c r="L100" s="25"/>
      <c r="M100" s="26"/>
    </row>
    <row r="101" spans="2:13" s="54" customFormat="1">
      <c r="C101" s="23"/>
      <c r="D101" s="160"/>
      <c r="E101" s="25"/>
      <c r="F101" s="56"/>
      <c r="G101" s="95"/>
      <c r="H101" s="53"/>
      <c r="I101" s="38"/>
      <c r="K101" s="25"/>
      <c r="L101" s="25"/>
      <c r="M101" s="26"/>
    </row>
    <row r="102" spans="2:13" s="54" customFormat="1" ht="25.5">
      <c r="B102" s="54" t="s">
        <v>47</v>
      </c>
      <c r="C102" s="23"/>
      <c r="D102" s="96" t="s">
        <v>254</v>
      </c>
      <c r="E102" s="25" t="s">
        <v>135</v>
      </c>
      <c r="F102" s="56">
        <v>1</v>
      </c>
      <c r="G102" s="95"/>
      <c r="H102" s="53">
        <f>IF(F102=0," ",F102*G102)</f>
        <v>0</v>
      </c>
      <c r="I102" s="38"/>
      <c r="K102" s="25"/>
      <c r="L102" s="25"/>
      <c r="M102" s="26"/>
    </row>
    <row r="103" spans="2:13" s="54" customFormat="1">
      <c r="C103" s="23"/>
      <c r="D103" s="96"/>
      <c r="E103" s="25"/>
      <c r="F103" s="56"/>
      <c r="G103" s="24"/>
      <c r="H103" s="53"/>
      <c r="I103" s="38"/>
      <c r="K103" s="25"/>
      <c r="L103" s="25"/>
      <c r="M103" s="26"/>
    </row>
    <row r="104" spans="2:13" s="54" customFormat="1" ht="25.5">
      <c r="B104" s="54" t="s">
        <v>255</v>
      </c>
      <c r="C104" s="23"/>
      <c r="D104" s="96" t="s">
        <v>256</v>
      </c>
      <c r="E104" s="25" t="s">
        <v>135</v>
      </c>
      <c r="F104" s="56">
        <v>1</v>
      </c>
      <c r="G104" s="24"/>
      <c r="H104" s="53">
        <f>IF(F104=0," ",F104*G104)</f>
        <v>0</v>
      </c>
      <c r="I104" s="38"/>
      <c r="K104" s="25"/>
      <c r="L104" s="25"/>
      <c r="M104" s="26"/>
    </row>
    <row r="105" spans="2:13" s="54" customFormat="1">
      <c r="B105" s="28"/>
      <c r="C105" s="28"/>
      <c r="D105" s="96"/>
      <c r="E105" s="148"/>
      <c r="F105" s="149"/>
      <c r="G105" s="150"/>
      <c r="H105" s="151"/>
      <c r="I105" s="58"/>
      <c r="K105" s="25"/>
      <c r="L105" s="25"/>
      <c r="M105" s="26"/>
    </row>
    <row r="106" spans="2:13" s="54" customFormat="1">
      <c r="B106" s="54" t="s">
        <v>257</v>
      </c>
      <c r="C106" s="23"/>
      <c r="D106" s="96" t="s">
        <v>258</v>
      </c>
      <c r="E106" s="25" t="s">
        <v>135</v>
      </c>
      <c r="F106" s="56">
        <v>1</v>
      </c>
      <c r="G106" s="24"/>
      <c r="H106" s="53">
        <f>IF(F106=0," ",F106*G106)</f>
        <v>0</v>
      </c>
      <c r="I106" s="38"/>
      <c r="K106" s="25"/>
      <c r="L106" s="25"/>
      <c r="M106" s="26"/>
    </row>
    <row r="107" spans="2:13" s="54" customFormat="1">
      <c r="B107" s="28"/>
      <c r="C107" s="28"/>
      <c r="D107" s="96"/>
      <c r="E107" s="148"/>
      <c r="F107" s="149"/>
      <c r="G107" s="150"/>
      <c r="H107" s="151"/>
      <c r="I107" s="58"/>
      <c r="K107" s="25"/>
      <c r="L107" s="25"/>
      <c r="M107" s="26"/>
    </row>
    <row r="108" spans="2:13" s="54" customFormat="1" ht="25.5">
      <c r="B108" s="54" t="s">
        <v>259</v>
      </c>
      <c r="C108" s="23"/>
      <c r="D108" s="96" t="s">
        <v>260</v>
      </c>
      <c r="E108" s="25" t="s">
        <v>135</v>
      </c>
      <c r="F108" s="56">
        <v>1</v>
      </c>
      <c r="G108" s="24"/>
      <c r="H108" s="53">
        <f>IF(F108=0," ",F108*G108)</f>
        <v>0</v>
      </c>
      <c r="I108" s="38"/>
      <c r="K108" s="25"/>
      <c r="L108" s="25"/>
      <c r="M108" s="26"/>
    </row>
    <row r="109" spans="2:13" s="54" customFormat="1">
      <c r="B109" s="28"/>
      <c r="C109" s="28"/>
      <c r="D109" s="96"/>
      <c r="E109" s="148"/>
      <c r="F109" s="149"/>
      <c r="G109" s="150"/>
      <c r="H109" s="151"/>
      <c r="I109" s="58"/>
      <c r="K109" s="25"/>
      <c r="L109" s="25"/>
      <c r="M109" s="26"/>
    </row>
    <row r="110" spans="2:13" s="54" customFormat="1">
      <c r="B110" s="54" t="s">
        <v>261</v>
      </c>
      <c r="C110" s="23"/>
      <c r="D110" s="96" t="s">
        <v>262</v>
      </c>
      <c r="E110" s="25" t="s">
        <v>135</v>
      </c>
      <c r="F110" s="56">
        <v>1</v>
      </c>
      <c r="G110" s="24"/>
      <c r="H110" s="53">
        <f>IF(F110=0," ",F110*G110)</f>
        <v>0</v>
      </c>
      <c r="I110" s="38"/>
      <c r="K110" s="25"/>
      <c r="L110" s="25"/>
      <c r="M110" s="26"/>
    </row>
    <row r="111" spans="2:13" s="54" customFormat="1">
      <c r="B111" s="28"/>
      <c r="C111" s="28"/>
      <c r="D111" s="96"/>
      <c r="E111" s="148"/>
      <c r="F111" s="149"/>
      <c r="G111" s="150"/>
      <c r="H111" s="151"/>
      <c r="I111" s="58"/>
      <c r="K111" s="25"/>
      <c r="L111" s="25"/>
      <c r="M111" s="26"/>
    </row>
    <row r="112" spans="2:13" s="54" customFormat="1" ht="25.5">
      <c r="B112" s="54" t="s">
        <v>263</v>
      </c>
      <c r="C112" s="28"/>
      <c r="D112" s="96" t="s">
        <v>264</v>
      </c>
      <c r="E112" s="25" t="s">
        <v>21</v>
      </c>
      <c r="F112" s="52">
        <v>3</v>
      </c>
      <c r="G112" s="29"/>
      <c r="H112" s="53">
        <f>IF(F112=0," ",F112*G112)</f>
        <v>0</v>
      </c>
      <c r="I112" s="38"/>
      <c r="K112" s="25"/>
      <c r="L112" s="25"/>
      <c r="M112" s="26"/>
    </row>
    <row r="113" spans="2:13" s="54" customFormat="1">
      <c r="B113" s="28"/>
      <c r="C113" s="28"/>
      <c r="D113" s="96"/>
      <c r="E113" s="148"/>
      <c r="F113" s="149"/>
      <c r="G113" s="150"/>
      <c r="H113" s="151"/>
      <c r="I113" s="58"/>
      <c r="K113" s="25"/>
      <c r="L113" s="25"/>
      <c r="M113" s="26"/>
    </row>
    <row r="114" spans="2:13" s="54" customFormat="1" ht="25.5">
      <c r="B114" s="54" t="s">
        <v>265</v>
      </c>
      <c r="C114" s="23"/>
      <c r="D114" s="96" t="s">
        <v>266</v>
      </c>
      <c r="E114" s="25" t="s">
        <v>135</v>
      </c>
      <c r="F114" s="56">
        <v>1</v>
      </c>
      <c r="G114" s="24"/>
      <c r="H114" s="53">
        <f>IF(F114=0," ",F114*G114)</f>
        <v>0</v>
      </c>
      <c r="I114" s="38"/>
      <c r="K114" s="25"/>
      <c r="L114" s="25"/>
      <c r="M114" s="26"/>
    </row>
    <row r="115" spans="2:13" s="54" customFormat="1">
      <c r="B115" s="28"/>
      <c r="C115" s="28"/>
      <c r="D115" s="96"/>
      <c r="E115" s="148"/>
      <c r="F115" s="149"/>
      <c r="G115" s="150"/>
      <c r="H115" s="151"/>
      <c r="I115" s="58"/>
      <c r="K115" s="25"/>
      <c r="L115" s="25"/>
      <c r="M115" s="26"/>
    </row>
    <row r="116" spans="2:13" s="54" customFormat="1" ht="25.5">
      <c r="B116" s="54" t="s">
        <v>267</v>
      </c>
      <c r="C116" s="23"/>
      <c r="D116" s="96" t="s">
        <v>268</v>
      </c>
      <c r="E116" s="25" t="s">
        <v>135</v>
      </c>
      <c r="F116" s="56">
        <v>1</v>
      </c>
      <c r="G116" s="24"/>
      <c r="H116" s="53">
        <f>IF(F116=0," ",F116*G116)</f>
        <v>0</v>
      </c>
      <c r="I116" s="38"/>
      <c r="K116" s="25"/>
      <c r="L116" s="25"/>
      <c r="M116" s="26"/>
    </row>
    <row r="117" spans="2:13" s="54" customFormat="1">
      <c r="B117" s="28"/>
      <c r="C117" s="28"/>
      <c r="D117" s="96"/>
      <c r="E117" s="148"/>
      <c r="F117" s="149"/>
      <c r="G117" s="150"/>
      <c r="H117" s="151"/>
      <c r="I117" s="58"/>
      <c r="K117" s="25"/>
      <c r="L117" s="25"/>
      <c r="M117" s="26"/>
    </row>
    <row r="118" spans="2:13" s="54" customFormat="1" ht="25.5">
      <c r="B118" s="54" t="s">
        <v>269</v>
      </c>
      <c r="C118" s="23"/>
      <c r="D118" s="96" t="s">
        <v>270</v>
      </c>
      <c r="E118" s="25" t="s">
        <v>21</v>
      </c>
      <c r="F118" s="56">
        <v>2</v>
      </c>
      <c r="G118" s="24"/>
      <c r="H118" s="53">
        <f>IF(F118=0," ",F118*G118)</f>
        <v>0</v>
      </c>
      <c r="I118" s="38"/>
      <c r="K118" s="25"/>
      <c r="L118" s="25"/>
      <c r="M118" s="26"/>
    </row>
    <row r="119" spans="2:13" s="54" customFormat="1">
      <c r="B119" s="28"/>
      <c r="C119" s="28"/>
      <c r="D119" s="96"/>
      <c r="E119" s="148"/>
      <c r="F119" s="149"/>
      <c r="G119" s="150"/>
      <c r="H119" s="151"/>
      <c r="I119" s="58"/>
      <c r="K119" s="25"/>
      <c r="L119" s="25"/>
      <c r="M119" s="26"/>
    </row>
    <row r="120" spans="2:13" s="54" customFormat="1" ht="25.5">
      <c r="B120" s="54" t="s">
        <v>271</v>
      </c>
      <c r="C120" s="23"/>
      <c r="D120" s="96" t="s">
        <v>272</v>
      </c>
      <c r="E120" s="25" t="s">
        <v>18</v>
      </c>
      <c r="F120" s="56">
        <v>1</v>
      </c>
      <c r="G120" s="24"/>
      <c r="H120" s="53">
        <f>IF(F120=0," ",F120*G120)</f>
        <v>0</v>
      </c>
      <c r="I120" s="38"/>
      <c r="K120" s="25"/>
      <c r="L120" s="25"/>
      <c r="M120" s="26"/>
    </row>
    <row r="121" spans="2:13" s="54" customFormat="1">
      <c r="B121" s="28"/>
      <c r="C121" s="28"/>
      <c r="D121" s="96"/>
      <c r="E121" s="148"/>
      <c r="F121" s="149"/>
      <c r="G121" s="150"/>
      <c r="H121" s="151"/>
      <c r="I121" s="58"/>
      <c r="K121" s="25"/>
      <c r="L121" s="25"/>
      <c r="M121" s="26"/>
    </row>
    <row r="122" spans="2:13">
      <c r="B122" s="341"/>
      <c r="C122" s="337"/>
      <c r="D122" s="338" t="s">
        <v>273</v>
      </c>
      <c r="E122" s="363" t="s">
        <v>23</v>
      </c>
      <c r="F122" s="363"/>
      <c r="G122" s="363"/>
      <c r="H122" s="339">
        <f>IF(F124=0," ",H124)</f>
        <v>0</v>
      </c>
      <c r="I122" s="340"/>
    </row>
    <row r="123" spans="2:13">
      <c r="D123" s="101"/>
      <c r="G123" s="13"/>
      <c r="H123" s="53"/>
      <c r="I123" s="26"/>
    </row>
    <row r="124" spans="2:13" s="7" customFormat="1" ht="25.5">
      <c r="B124" s="21" t="s">
        <v>48</v>
      </c>
      <c r="C124" s="23"/>
      <c r="D124" s="96" t="s">
        <v>25</v>
      </c>
      <c r="E124" s="66" t="s">
        <v>274</v>
      </c>
      <c r="F124" s="161">
        <v>0.1</v>
      </c>
      <c r="G124" s="90">
        <f>SUM(E127:E130)</f>
        <v>0</v>
      </c>
      <c r="H124" s="53">
        <f>IF(F124=0," ",F124*G124)</f>
        <v>0</v>
      </c>
      <c r="I124" s="65"/>
      <c r="M124" s="94"/>
    </row>
    <row r="125" spans="2:13">
      <c r="D125" s="101"/>
      <c r="H125" s="53"/>
      <c r="I125" s="26"/>
    </row>
    <row r="126" spans="2:13">
      <c r="D126" s="101"/>
      <c r="H126" s="53"/>
      <c r="I126" s="26"/>
    </row>
    <row r="127" spans="2:13">
      <c r="D127" s="162" t="str">
        <f>D13</f>
        <v>1. PRIPRAVLJALNA DELA</v>
      </c>
      <c r="E127" s="163" t="str">
        <f>H13</f>
        <v xml:space="preserve"> ¸¸</v>
      </c>
    </row>
    <row r="128" spans="2:13">
      <c r="D128" s="162" t="str">
        <f>D26</f>
        <v>2. ZEMELJSKA DELA</v>
      </c>
      <c r="E128" s="163" t="str">
        <f>H26</f>
        <v xml:space="preserve"> ¸¸</v>
      </c>
    </row>
    <row r="129" spans="2:9">
      <c r="D129" s="162" t="str">
        <f>D53</f>
        <v>3. MONTAŽNA DELA</v>
      </c>
      <c r="E129" s="163" t="str">
        <f>H53</f>
        <v xml:space="preserve"> ¸¸</v>
      </c>
    </row>
    <row r="130" spans="2:9">
      <c r="D130" s="164" t="str">
        <f>D98</f>
        <v>4. ZAKLJUČNA DELA</v>
      </c>
      <c r="E130" s="163" t="str">
        <f>H98</f>
        <v xml:space="preserve"> ¸¸</v>
      </c>
    </row>
    <row r="131" spans="2:9">
      <c r="D131" s="108" t="str">
        <f>D122</f>
        <v>5. NEPREDVIDENA DELA</v>
      </c>
      <c r="E131" s="20">
        <f>H122</f>
        <v>0</v>
      </c>
    </row>
    <row r="132" spans="2:9">
      <c r="D132" s="109"/>
      <c r="E132" s="27"/>
    </row>
    <row r="133" spans="2:9">
      <c r="D133" s="344" t="s">
        <v>13</v>
      </c>
      <c r="E133" s="345">
        <f>+SUM(E127:E131)</f>
        <v>0</v>
      </c>
    </row>
    <row r="134" spans="2:9">
      <c r="D134" s="110"/>
      <c r="E134" s="34"/>
    </row>
    <row r="135" spans="2:9">
      <c r="D135" s="108" t="s">
        <v>28</v>
      </c>
      <c r="E135" s="35">
        <f>0.22*E133</f>
        <v>0</v>
      </c>
    </row>
    <row r="136" spans="2:9">
      <c r="D136" s="110"/>
      <c r="E136" s="34"/>
    </row>
    <row r="137" spans="2:9">
      <c r="D137" s="111" t="s">
        <v>14</v>
      </c>
      <c r="E137" s="36">
        <f>+SUM(E133:E135)</f>
        <v>0</v>
      </c>
    </row>
    <row r="138" spans="2:9">
      <c r="D138" s="112"/>
      <c r="E138" s="40"/>
    </row>
    <row r="139" spans="2:9">
      <c r="H139" s="89" t="s">
        <v>52</v>
      </c>
    </row>
    <row r="140" spans="2:9">
      <c r="B140" s="33"/>
      <c r="C140" s="33"/>
      <c r="D140" s="114"/>
      <c r="E140" s="60"/>
      <c r="F140" s="32"/>
      <c r="G140" s="13"/>
      <c r="H140" s="88"/>
      <c r="I140" s="60"/>
    </row>
    <row r="141" spans="2:9">
      <c r="F141" s="32"/>
      <c r="H141" s="87" t="s">
        <v>53</v>
      </c>
    </row>
  </sheetData>
  <mergeCells count="14">
    <mergeCell ref="D29:H29"/>
    <mergeCell ref="F53:G53"/>
    <mergeCell ref="E98:G98"/>
    <mergeCell ref="E122:G122"/>
    <mergeCell ref="C2:H2"/>
    <mergeCell ref="C3:H3"/>
    <mergeCell ref="C4:H4"/>
    <mergeCell ref="C5:H5"/>
    <mergeCell ref="C6:H6"/>
    <mergeCell ref="C7:H7"/>
    <mergeCell ref="C8:H8"/>
    <mergeCell ref="D9:H9"/>
    <mergeCell ref="F13:G13"/>
    <mergeCell ref="E26:G26"/>
  </mergeCells>
  <pageMargins left="0.78740157480314965" right="0.39370078740157483" top="1.1811023622047245" bottom="0.39370078740157483" header="0.31496062992125984" footer="0.31496062992125984"/>
  <pageSetup paperSize="9" scale="82" orientation="landscape" r:id="rId1"/>
  <headerFooter>
    <oddFooter>&amp;C&amp;8&amp;P/&amp;N</oddFooter>
  </headerFooter>
  <rowBreaks count="6" manualBreakCount="6">
    <brk id="24" min="1" max="8" man="1"/>
    <brk id="44" min="1" max="8" man="1"/>
    <brk id="51" min="1" max="8" man="1"/>
    <brk id="71" min="1" max="8" man="1"/>
    <brk id="96" min="1" max="8" man="1"/>
    <brk id="120"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7</vt:i4>
      </vt:variant>
    </vt:vector>
  </HeadingPairs>
  <TitlesOfParts>
    <vt:vector size="11" baseType="lpstr">
      <vt:lpstr>REKAPITULACIJA</vt:lpstr>
      <vt:lpstr>1.1 PREDRAČUN_HP_G</vt:lpstr>
      <vt:lpstr>2.1 PREDRAČUN EL. INŠTLACIJE</vt:lpstr>
      <vt:lpstr>2.2 PREDRAČUN NN PRIKKLJUČEK</vt:lpstr>
      <vt:lpstr>'1.1 PREDRAČUN_HP_G'!Področje_tiskanja</vt:lpstr>
      <vt:lpstr>'2.1 PREDRAČUN EL. INŠTLACIJE'!Področje_tiskanja</vt:lpstr>
      <vt:lpstr>'2.2 PREDRAČUN NN PRIKKLJUČEK'!Področje_tiskanja</vt:lpstr>
      <vt:lpstr>REKAPITULACIJA!Področje_tiskanja</vt:lpstr>
      <vt:lpstr>'1.1 PREDRAČUN_HP_G'!Tiskanje_naslovov</vt:lpstr>
      <vt:lpstr>'2.1 PREDRAČUN EL. INŠTLACIJE'!Tiskanje_naslovov</vt:lpstr>
      <vt:lpstr>'2.2 PREDRAČUN NN PRIKKLJUČEK'!Tiskanje_naslovov</vt:lpstr>
    </vt:vector>
  </TitlesOfParts>
  <Company>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Metka Meglič</cp:lastModifiedBy>
  <cp:lastPrinted>2020-06-15T09:34:28Z</cp:lastPrinted>
  <dcterms:created xsi:type="dcterms:W3CDTF">2004-11-23T09:42:44Z</dcterms:created>
  <dcterms:modified xsi:type="dcterms:W3CDTF">2020-06-23T11:20:37Z</dcterms:modified>
</cp:coreProperties>
</file>